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tabRatio="782" activeTab="0"/>
  </bookViews>
  <sheets>
    <sheet name="ITALIA" sheetId="1" r:id="rId1"/>
    <sheet name="Ingressi per età e sesso" sheetId="2" r:id="rId2"/>
    <sheet name="Ingressi per età e Paese" sheetId="3" r:id="rId3"/>
    <sheet name="Grafici" sheetId="4" r:id="rId4"/>
    <sheet name="distribuzione territorial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<sst xmlns="http://schemas.openxmlformats.org/spreadsheetml/2006/main" count="242" uniqueCount="193">
  <si>
    <t>Dipartimento Giustizia Minorile</t>
  </si>
  <si>
    <t>Flussi di utenza dei Centri di prima accoglienza</t>
  </si>
  <si>
    <t>Movimenti e presenze</t>
  </si>
  <si>
    <t>M</t>
  </si>
  <si>
    <t>F</t>
  </si>
  <si>
    <t>M+F</t>
  </si>
  <si>
    <t>INGRESSI</t>
  </si>
  <si>
    <t>Totale</t>
  </si>
  <si>
    <t>USCITE</t>
  </si>
  <si>
    <t>Con applicazione misura cautelare</t>
  </si>
  <si>
    <t>Altre uscite</t>
  </si>
  <si>
    <t>Decorrenza termini</t>
  </si>
  <si>
    <t>Remissione in libertà</t>
  </si>
  <si>
    <t>Maggiorenne</t>
  </si>
  <si>
    <t>Altro</t>
  </si>
  <si>
    <t>Servizio Statistico</t>
  </si>
  <si>
    <t>Minore di 14 anni</t>
  </si>
  <si>
    <t>Mancanza di altri presupposti</t>
  </si>
  <si>
    <t xml:space="preserve">         M+F</t>
  </si>
  <si>
    <t xml:space="preserve">            STRANIERI</t>
  </si>
  <si>
    <t>Estraneità al fatto</t>
  </si>
  <si>
    <t>Prescrizioni</t>
  </si>
  <si>
    <t>Permanenza in casa</t>
  </si>
  <si>
    <t>Collocamento in comunità</t>
  </si>
  <si>
    <t>Custodia cautelare</t>
  </si>
  <si>
    <t>Arrestato</t>
  </si>
  <si>
    <t>Fermato</t>
  </si>
  <si>
    <t>Accompagnato</t>
  </si>
  <si>
    <t xml:space="preserve">                ITALIANI</t>
  </si>
  <si>
    <t xml:space="preserve">            TOTALE</t>
  </si>
  <si>
    <t>Minore in stato di gravidanza</t>
  </si>
  <si>
    <t>Presenza media nel periodo</t>
  </si>
  <si>
    <t>Presenti al 30.06.2004</t>
  </si>
  <si>
    <t>CLASSI DI ETA'</t>
  </si>
  <si>
    <t>Maschi</t>
  </si>
  <si>
    <t>Femmine</t>
  </si>
  <si>
    <t>&lt;14 anni</t>
  </si>
  <si>
    <t>14 anni</t>
  </si>
  <si>
    <t>15 anni</t>
  </si>
  <si>
    <t>16 anni</t>
  </si>
  <si>
    <t>17 anni</t>
  </si>
  <si>
    <t>18 e oltre</t>
  </si>
  <si>
    <t>PAESI</t>
  </si>
  <si>
    <t>TOTALE</t>
  </si>
  <si>
    <t>14-15</t>
  </si>
  <si>
    <t xml:space="preserve">       16-17</t>
  </si>
  <si>
    <t xml:space="preserve">Italia                                    </t>
  </si>
  <si>
    <t xml:space="preserve">Germania                                  </t>
  </si>
  <si>
    <t>ALTRI PAESI EUROPEI</t>
  </si>
  <si>
    <t xml:space="preserve">Albania                                   </t>
  </si>
  <si>
    <t>Bosnia-Erzegovina</t>
  </si>
  <si>
    <t xml:space="preserve">Bulgaria                                  </t>
  </si>
  <si>
    <t xml:space="preserve">Croazia                                   </t>
  </si>
  <si>
    <t xml:space="preserve">Macedonia                                 </t>
  </si>
  <si>
    <t xml:space="preserve">Moldavia                                  </t>
  </si>
  <si>
    <t xml:space="preserve">Romania                                   </t>
  </si>
  <si>
    <t>AFRICA</t>
  </si>
  <si>
    <t xml:space="preserve">Algeria                                   </t>
  </si>
  <si>
    <t xml:space="preserve">Marocco                                   </t>
  </si>
  <si>
    <t xml:space="preserve">Tunisia                                   </t>
  </si>
  <si>
    <t>AMERICA</t>
  </si>
  <si>
    <t xml:space="preserve">Bolivia                                   </t>
  </si>
  <si>
    <t>Brasile</t>
  </si>
  <si>
    <t>Cile</t>
  </si>
  <si>
    <t>Ecuador</t>
  </si>
  <si>
    <t>Peru'</t>
  </si>
  <si>
    <t>ASIA</t>
  </si>
  <si>
    <t>accompagnato</t>
  </si>
  <si>
    <t>arrestato</t>
  </si>
  <si>
    <t>fermato</t>
  </si>
  <si>
    <t>Italiani</t>
  </si>
  <si>
    <t>Stranieri</t>
  </si>
  <si>
    <t>Nazionalità</t>
  </si>
  <si>
    <t>Numero</t>
  </si>
  <si>
    <t>maschi</t>
  </si>
  <si>
    <t>femmine</t>
  </si>
  <si>
    <t>Applicazione della misura cautelare della permanenza in casa</t>
  </si>
  <si>
    <t>Applicazione della misura cautelare del collocamento in comunità</t>
  </si>
  <si>
    <t>Applicazione della custodia cautelare</t>
  </si>
  <si>
    <t>Applicazione della misura cautelare delle prescrizioni</t>
  </si>
  <si>
    <t>Slovenia</t>
  </si>
  <si>
    <t>Rep. Dominicana</t>
  </si>
  <si>
    <t>UNIONE EUROPEA</t>
  </si>
  <si>
    <t>Regno Unito</t>
  </si>
  <si>
    <t>Polonia</t>
  </si>
  <si>
    <t>Colombia</t>
  </si>
  <si>
    <t>Israele</t>
  </si>
  <si>
    <t xml:space="preserve">Rep. Ceca </t>
  </si>
  <si>
    <t>Argentina</t>
  </si>
  <si>
    <t>Belgio</t>
  </si>
  <si>
    <t>Ciad</t>
  </si>
  <si>
    <t>Afghanistan</t>
  </si>
  <si>
    <t>Congo</t>
  </si>
  <si>
    <t>Egitto</t>
  </si>
  <si>
    <t>Filippine</t>
  </si>
  <si>
    <t>Serbia e Montenegro</t>
  </si>
  <si>
    <t>Lituania</t>
  </si>
  <si>
    <t>Mauritania</t>
  </si>
  <si>
    <t>Nigeria</t>
  </si>
  <si>
    <t>Paesi Bassi</t>
  </si>
  <si>
    <t>Somalia</t>
  </si>
  <si>
    <t>Ucraina</t>
  </si>
  <si>
    <t>Apolide</t>
  </si>
  <si>
    <t>14-15 anni</t>
  </si>
  <si>
    <t>16-17 anni</t>
  </si>
  <si>
    <t>18 anni e oltre</t>
  </si>
  <si>
    <t>Ingressi nei Centri di prima accoglienza  secondo l'età e il sesso</t>
  </si>
  <si>
    <t>Ingressi nei Centri di prima accoglienza secondo l’età e il Paese di provenienza</t>
  </si>
  <si>
    <t>Situazione nazionale - Anno 2004</t>
  </si>
  <si>
    <t>Anno 2004</t>
  </si>
  <si>
    <t>Austria</t>
  </si>
  <si>
    <t>Francia</t>
  </si>
  <si>
    <t>Portogallo</t>
  </si>
  <si>
    <t>Bangladesh</t>
  </si>
  <si>
    <t>Burkina Faso</t>
  </si>
  <si>
    <t>Camerun</t>
  </si>
  <si>
    <t>Cina Popolare</t>
  </si>
  <si>
    <t>El Salvador</t>
  </si>
  <si>
    <t>Estonia</t>
  </si>
  <si>
    <t>Ghana</t>
  </si>
  <si>
    <t>Giordania</t>
  </si>
  <si>
    <t>Iran</t>
  </si>
  <si>
    <t>Ruanda</t>
  </si>
  <si>
    <t>Russia</t>
  </si>
  <si>
    <t>Senegal</t>
  </si>
  <si>
    <t>Sri Lanka (Ceylon)</t>
  </si>
  <si>
    <t>Svizzera</t>
  </si>
  <si>
    <t>Ungheria</t>
  </si>
  <si>
    <t>Classi d'età</t>
  </si>
  <si>
    <t>Sesso</t>
  </si>
  <si>
    <t>DIPARTIMENTO GIUSTIZIA MINORILE</t>
  </si>
  <si>
    <t>CENTRI DI PRIMA ACCOGLIENZA: INGRESSI E PRESENZA MEDIA GIORNALIERA</t>
  </si>
  <si>
    <t>Centri giustizia minorile e centri di prima accoglienza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</si>
  <si>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</si>
  <si>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</si>
  <si>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</si>
  <si>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</si>
  <si>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</si>
  <si>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</si>
  <si>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</si>
  <si>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</si>
  <si>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</si>
  <si>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</si>
  <si>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</si>
  <si>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</si>
  <si>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periodo</t>
  </si>
  <si>
    <t>Ingressi</t>
  </si>
  <si>
    <t>C.G.M. di Bari:</t>
  </si>
  <si>
    <t>C.P.A.  Bari</t>
  </si>
  <si>
    <t>C.P.A. Lecce</t>
  </si>
  <si>
    <t>C.P.A. Taranto</t>
  </si>
  <si>
    <t>C.G.M. di Bologna:</t>
  </si>
  <si>
    <t>C.P.A. Bologna</t>
  </si>
  <si>
    <t>C.P.A. Ancona</t>
  </si>
  <si>
    <t>C.G.M. di Cagliari:</t>
  </si>
  <si>
    <t>C.P.A. Cagliari</t>
  </si>
  <si>
    <t>C.P.A. Sassari</t>
  </si>
  <si>
    <t>C.G.M. di Catanzaro:</t>
  </si>
  <si>
    <t>C.P.A. Catanzaro</t>
  </si>
  <si>
    <t>C.P.A. Reggio Calabria</t>
  </si>
  <si>
    <t>C.P.A. Potenza</t>
  </si>
  <si>
    <t>C.G.M. di Firenze:</t>
  </si>
  <si>
    <t>C.P.A. Firenze</t>
  </si>
  <si>
    <t>C.G.M. di Milano:</t>
  </si>
  <si>
    <t>C.P.A.  Milano</t>
  </si>
  <si>
    <t>C.P.A. Genova</t>
  </si>
  <si>
    <t>C.G.M. di Napoli</t>
  </si>
  <si>
    <t>C.P.A. Napoli</t>
  </si>
  <si>
    <t>C.P.A. Nisida</t>
  </si>
  <si>
    <t>C.P.A. Salerno</t>
  </si>
  <si>
    <t>C.G.M. di Palermo:</t>
  </si>
  <si>
    <t>C.P.A. Palermo</t>
  </si>
  <si>
    <t>C.P.A. Catania</t>
  </si>
  <si>
    <t>C.P.A. Messina</t>
  </si>
  <si>
    <t>C.P.A. Caltanissetta</t>
  </si>
  <si>
    <t>C.G.M. di Roma:</t>
  </si>
  <si>
    <t>C.P.A. Roma</t>
  </si>
  <si>
    <t>C.P.A. L'Aquila</t>
  </si>
  <si>
    <t>C.G.M. di Torino:</t>
  </si>
  <si>
    <t xml:space="preserve"> C.P.A. Torino</t>
  </si>
  <si>
    <t>C.G.M. di Venezia:</t>
  </si>
  <si>
    <t>C.P.A. Trento</t>
  </si>
  <si>
    <t>C.P.A. Trieste</t>
  </si>
  <si>
    <t>C.P.A. Treviso</t>
  </si>
  <si>
    <t>TOTALE NAZIONALE</t>
  </si>
  <si>
    <r>
      <t>Presenza media</t>
    </r>
    <r>
      <rPr>
        <i/>
        <vertAlign val="superscript"/>
        <sz val="10"/>
        <rFont val="Arial"/>
        <family val="2"/>
      </rPr>
      <t>1</t>
    </r>
  </si>
  <si>
    <r>
      <t>Presenza media</t>
    </r>
    <r>
      <rPr>
        <i/>
        <vertAlign val="superscript"/>
        <sz val="10"/>
        <rFont val="Arial"/>
        <family val="2"/>
      </rPr>
      <t>2</t>
    </r>
  </si>
  <si>
    <r>
      <t>Presenza media</t>
    </r>
    <r>
      <rPr>
        <i/>
        <vertAlign val="superscript"/>
        <sz val="10"/>
        <rFont val="Arial"/>
        <family val="2"/>
      </rPr>
      <t>3</t>
    </r>
  </si>
  <si>
    <r>
      <t>Presenza media</t>
    </r>
    <r>
      <rPr>
        <i/>
        <vertAlign val="superscript"/>
        <sz val="10"/>
        <rFont val="Arial"/>
        <family val="2"/>
      </rPr>
      <t>4</t>
    </r>
  </si>
  <si>
    <r>
      <t>Presenza media</t>
    </r>
    <r>
      <rPr>
        <i/>
        <vertAlign val="superscript"/>
        <sz val="10"/>
        <rFont val="Arial"/>
        <family val="2"/>
      </rPr>
      <t>5</t>
    </r>
  </si>
  <si>
    <r>
      <t>Presenza media</t>
    </r>
    <r>
      <rPr>
        <i/>
        <vertAlign val="superscript"/>
        <sz val="10"/>
        <rFont val="Arial"/>
        <family val="2"/>
      </rPr>
      <t>6</t>
    </r>
  </si>
  <si>
    <r>
      <t>Presenza media</t>
    </r>
    <r>
      <rPr>
        <i/>
        <vertAlign val="superscript"/>
        <sz val="10"/>
        <rFont val="Arial"/>
        <family val="2"/>
      </rPr>
      <t>7</t>
    </r>
  </si>
  <si>
    <r>
      <t>1</t>
    </r>
    <r>
      <rPr>
        <sz val="10"/>
        <rFont val="Arial"/>
        <family val="2"/>
      </rPr>
      <t xml:space="preserve"> presenza media giornaliera nel periodo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</si>
</sst>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_-* #,##0.0_-;\-* #,##0.0_-;_-* &quot;-&quot;?_-;_-@_-"/>
    <numFmt numFmtId="175" formatCode="_-* #,##0_-;\-* #,##0_-;_-* &quot;-&quot;?_-;_-@_-"/>
    <numFmt numFmtId="176" formatCode="0.0%"/>
    <numFmt numFmtId="177" formatCode="0.0000"/>
    <numFmt numFmtId="178" formatCode="0.000"/>
    <numFmt numFmtId="179" formatCode="0.00000"/>
    <numFmt numFmtId="180" formatCode="_-* #,##0.0_-;\-* #,##0.0_-;_-* &quot;-&quot;_-;_-@_-"/>
    <numFmt numFmtId="181" formatCode="#,##0_ ;\-#,##0\ "/>
    <numFmt numFmtId="182" formatCode="_-* #,##0.00_-;\-* #,##0.00_-;_-* &quot;-&quot;?_-;_-@_-"/>
    <numFmt numFmtId="183" formatCode="_-* #,##0.000_-;\-* #,##0.000_-;_-* &quot;-&quot;?_-;_-@_-"/>
    <numFmt numFmtId="184" formatCode="_-* #,##0.0000_-;\-* #,##0.0000_-;_-* &quot;-&quot;?_-;_-@_-"/>
    <numFmt numFmtId="185" formatCode="_-* #,##0.00_-;\-* #,##0.00_-;_-* &quot;-&quot;_-;_-@_-"/>
    <numFmt numFmtId="186" formatCode="_-* #,##0.000_-;\-* #,##0.000_-;_-* &quot;-&quot;_-;_-@_-"/>
    <numFmt numFmtId="187" formatCode="_-* #,##0.0000_-;\-* #,##0.0000_-;_-* &quot;-&quot;_-;_-@_-"/>
    <numFmt numFmtId="188" formatCode="_-* #,##0.00000_-;\-* #,##0.00000_-;_-* &quot;-&quot;_-;_-@_-"/>
    <numFmt numFmtId="189" formatCode="_-* #,##0.000000_-;\-* #,##0.000000_-;_-* &quot;-&quot;_-;_-@_-"/>
    <numFmt numFmtId="190" formatCode="_-* #,##0.0000000_-;\-* #,##0.0000000_-;_-* &quot;-&quot;_-;_-@_-"/>
    <numFmt numFmtId="191" formatCode="_-* #,##0.00000000_-;\-* #,##0.00000000_-;_-* &quot;-&quot;_-;_-@_-"/>
  </numFmts>
  <fonts count="36">
    <font>
      <sz val="10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2.75"/>
      <name val="Arial"/>
      <family val="2"/>
    </font>
    <font>
      <sz val="8"/>
      <name val="Arial"/>
      <family val="0"/>
    </font>
    <font>
      <sz val="2.5"/>
      <name val="Arial"/>
      <family val="2"/>
    </font>
    <font>
      <sz val="3.25"/>
      <name val="Arial"/>
      <family val="0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173" fontId="2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7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41" fontId="11" fillId="0" borderId="0" xfId="0" applyNumberFormat="1" applyFont="1" applyBorder="1" applyAlignment="1">
      <alignment horizontal="left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2" xfId="0" applyFont="1" applyBorder="1" applyAlignment="1">
      <alignment wrapText="1"/>
    </xf>
    <xf numFmtId="41" fontId="1" fillId="0" borderId="2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41" fontId="1" fillId="0" borderId="0" xfId="0" applyNumberFormat="1" applyFont="1" applyBorder="1" applyAlignment="1">
      <alignment wrapText="1"/>
    </xf>
    <xf numFmtId="41" fontId="1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/>
    </xf>
    <xf numFmtId="41" fontId="11" fillId="0" borderId="0" xfId="0" applyNumberFormat="1" applyFont="1" applyBorder="1" applyAlignment="1">
      <alignment vertical="top" wrapText="1"/>
    </xf>
    <xf numFmtId="41" fontId="11" fillId="0" borderId="0" xfId="0" applyNumberFormat="1" applyFont="1" applyBorder="1" applyAlignment="1">
      <alignment horizontal="left" vertical="top" wrapText="1"/>
    </xf>
    <xf numFmtId="41" fontId="11" fillId="0" borderId="0" xfId="0" applyNumberFormat="1" applyFont="1" applyBorder="1" applyAlignment="1">
      <alignment vertical="top"/>
    </xf>
    <xf numFmtId="41" fontId="10" fillId="0" borderId="0" xfId="0" applyNumberFormat="1" applyFont="1" applyBorder="1" applyAlignment="1">
      <alignment horizontal="left" vertical="top" wrapText="1"/>
    </xf>
    <xf numFmtId="41" fontId="11" fillId="0" borderId="1" xfId="0" applyNumberFormat="1" applyFont="1" applyBorder="1" applyAlignment="1">
      <alignment vertical="top" wrapText="1"/>
    </xf>
    <xf numFmtId="41" fontId="10" fillId="0" borderId="1" xfId="0" applyNumberFormat="1" applyFont="1" applyBorder="1" applyAlignment="1">
      <alignment horizontal="left" vertical="top" wrapText="1"/>
    </xf>
    <xf numFmtId="41" fontId="11" fillId="0" borderId="1" xfId="0" applyNumberFormat="1" applyFont="1" applyBorder="1" applyAlignment="1">
      <alignment horizontal="left" vertical="top" wrapText="1"/>
    </xf>
    <xf numFmtId="41" fontId="11" fillId="0" borderId="1" xfId="0" applyNumberFormat="1" applyFont="1" applyBorder="1" applyAlignment="1">
      <alignment vertical="top"/>
    </xf>
    <xf numFmtId="41" fontId="17" fillId="0" borderId="0" xfId="0" applyNumberFormat="1" applyFont="1" applyBorder="1" applyAlignment="1">
      <alignment wrapText="1"/>
    </xf>
    <xf numFmtId="41" fontId="11" fillId="0" borderId="1" xfId="0" applyNumberFormat="1" applyFont="1" applyFill="1" applyBorder="1" applyAlignment="1">
      <alignment vertical="top" wrapText="1"/>
    </xf>
    <xf numFmtId="41" fontId="10" fillId="0" borderId="1" xfId="0" applyNumberFormat="1" applyFont="1" applyFill="1" applyBorder="1" applyAlignment="1">
      <alignment horizontal="left" vertical="top" wrapText="1"/>
    </xf>
    <xf numFmtId="41" fontId="11" fillId="0" borderId="1" xfId="0" applyNumberFormat="1" applyFont="1" applyFill="1" applyBorder="1" applyAlignment="1">
      <alignment horizontal="left" vertical="top" wrapText="1"/>
    </xf>
    <xf numFmtId="41" fontId="11" fillId="0" borderId="1" xfId="0" applyNumberFormat="1" applyFont="1" applyFill="1" applyBorder="1" applyAlignment="1">
      <alignment horizontal="left" vertical="top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2" xfId="0" applyNumberFormat="1" applyFont="1" applyFill="1" applyBorder="1" applyAlignment="1">
      <alignment horizontal="left" vertical="center"/>
    </xf>
    <xf numFmtId="41" fontId="1" fillId="0" borderId="2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9" fontId="1" fillId="0" borderId="0" xfId="17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8" fillId="0" borderId="8" xfId="0" applyFont="1" applyBorder="1" applyAlignment="1">
      <alignment horizontal="justify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justify"/>
    </xf>
    <xf numFmtId="0" fontId="18" fillId="0" borderId="12" xfId="0" applyFont="1" applyBorder="1" applyAlignment="1">
      <alignment/>
    </xf>
    <xf numFmtId="41" fontId="32" fillId="0" borderId="12" xfId="16" applyFont="1" applyBorder="1" applyAlignment="1">
      <alignment/>
    </xf>
    <xf numFmtId="180" fontId="33" fillId="2" borderId="12" xfId="16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31" fillId="0" borderId="12" xfId="0" applyFont="1" applyBorder="1" applyAlignment="1">
      <alignment horizontal="left"/>
    </xf>
    <xf numFmtId="41" fontId="20" fillId="0" borderId="12" xfId="16" applyFont="1" applyBorder="1" applyAlignment="1">
      <alignment/>
    </xf>
    <xf numFmtId="180" fontId="34" fillId="2" borderId="12" xfId="16" applyNumberFormat="1" applyFont="1" applyFill="1" applyBorder="1" applyAlignment="1">
      <alignment/>
    </xf>
    <xf numFmtId="0" fontId="31" fillId="0" borderId="11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3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Grafico 6 - Composizione percentuale degli ingressi in C.P.A. nell'anno 2001 secondo le classi di età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'[1]Ingressi per età e Paese'!#REF!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'[1]Ingressi per età e Paese'!#REF!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Iingressi nei Centri di prima accoglienza nell'anno 2004: composizione percentuale secondo la nazionalità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"/>
          <c:y val="0.35875"/>
          <c:w val="0.45625"/>
          <c:h val="0.40225"/>
        </c:manualLayout>
      </c:layout>
      <c:pie3DChart>
        <c:varyColors val="1"/>
        <c:ser>
          <c:idx val="0"/>
          <c:order val="0"/>
          <c:tx>
            <c:strRef>
              <c:f>Grafici!$D$5</c:f>
              <c:strCache>
                <c:ptCount val="1"/>
                <c:pt idx="0">
                  <c:v>Numero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Grafici!$C$6:$C$7</c:f>
              <c:strCache/>
            </c:strRef>
          </c:cat>
          <c:val>
            <c:numRef>
              <c:f>Grafici!$D$6:$D$7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Ingressi nei Centri di prima accoglienza nell'anno 2004: composizione percentuale secondo il sesso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25"/>
          <c:y val="0.38625"/>
          <c:w val="0.5035"/>
          <c:h val="0.40825"/>
        </c:manualLayout>
      </c:layout>
      <c:pie3DChart>
        <c:varyColors val="1"/>
        <c:ser>
          <c:idx val="0"/>
          <c:order val="0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Grafici!$C$19:$C$20</c:f>
              <c:strCache/>
            </c:strRef>
          </c:cat>
          <c:val>
            <c:numRef>
              <c:f>Grafici!$D$19:$D$20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Ingressi nei Centri di prima accoglienza nell'anno 2004: composizione percentuale secondo il provvedimento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8"/>
          <c:y val="0.3445"/>
          <c:w val="0.2745"/>
          <c:h val="0.49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Grafici!$C$32:$C$34</c:f>
              <c:strCache/>
            </c:strRef>
          </c:cat>
          <c:val>
            <c:numRef>
              <c:f>Grafici!$D$32:$D$34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Ingressi nei Centri di prima accoglienza nell'anno 2004 secondo l'età e il sesso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2395"/>
          <c:w val="0.857"/>
          <c:h val="0.72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Grafici!$D$47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Grafici!$C$48:$C$53</c:f>
              <c:strCache/>
            </c:strRef>
          </c:cat>
          <c:val>
            <c:numRef>
              <c:f>Grafici!$D$48:$D$53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Grafici!$E$47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Grafici!$C$48:$C$53</c:f>
              <c:strCache/>
            </c:strRef>
          </c:cat>
          <c:val>
            <c:numRef>
              <c:f>Grafici!$E$48:$E$53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overlap val="100"/>
        <c:shape val="cylinder"/>
        <c:axId val="14485210"/>
        <c:axId val="63258027"/>
      </c:bar3D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303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Ingressi nei Centri di prima accoglienza nell'anno 2004: composizione percentuale secondo la classe di età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815"/>
          <c:y val="0.37625"/>
          <c:w val="0.26525"/>
          <c:h val="0.54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Grafici!$C$61:$C$64</c:f>
              <c:strCache/>
            </c:strRef>
          </c:cat>
          <c:val>
            <c:numRef>
              <c:f>Grafici!$D$61:$D$64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Uscite dai Centri di prima accoglienza nell'anno 2004: composizione percentuale secondo il motivo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5"/>
          <c:y val="0.36325"/>
          <c:w val="0.28725"/>
          <c:h val="0.47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Remissione 
in libertà
17%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Grafici!$C$80:$C$87</c:f>
              <c:strCache/>
            </c:strRef>
          </c:cat>
          <c:val>
            <c:numRef>
              <c:f>Grafici!$D$80:$D$87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69</xdr:row>
      <xdr:rowOff>0</xdr:rowOff>
    </xdr:from>
    <xdr:to>
      <xdr:col>6</xdr:col>
      <xdr:colOff>28575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285750" y="12553950"/>
        <a:ext cx="535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190500</xdr:rowOff>
    </xdr:from>
    <xdr:to>
      <xdr:col>5</xdr:col>
      <xdr:colOff>571500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152400" y="190500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14</xdr:row>
      <xdr:rowOff>0</xdr:rowOff>
    </xdr:from>
    <xdr:to>
      <xdr:col>5</xdr:col>
      <xdr:colOff>571500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161925" y="2800350"/>
        <a:ext cx="50482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28</xdr:row>
      <xdr:rowOff>0</xdr:rowOff>
    </xdr:from>
    <xdr:to>
      <xdr:col>5</xdr:col>
      <xdr:colOff>581025</xdr:colOff>
      <xdr:row>42</xdr:row>
      <xdr:rowOff>47625</xdr:rowOff>
    </xdr:to>
    <xdr:graphicFrame>
      <xdr:nvGraphicFramePr>
        <xdr:cNvPr id="3" name="Chart 3"/>
        <xdr:cNvGraphicFramePr/>
      </xdr:nvGraphicFramePr>
      <xdr:xfrm>
        <a:off x="152400" y="5600700"/>
        <a:ext cx="50673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45</xdr:row>
      <xdr:rowOff>0</xdr:rowOff>
    </xdr:from>
    <xdr:to>
      <xdr:col>5</xdr:col>
      <xdr:colOff>561975</xdr:colOff>
      <xdr:row>58</xdr:row>
      <xdr:rowOff>28575</xdr:rowOff>
    </xdr:to>
    <xdr:graphicFrame>
      <xdr:nvGraphicFramePr>
        <xdr:cNvPr id="4" name="Chart 5"/>
        <xdr:cNvGraphicFramePr/>
      </xdr:nvGraphicFramePr>
      <xdr:xfrm>
        <a:off x="114300" y="9001125"/>
        <a:ext cx="50863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60</xdr:row>
      <xdr:rowOff>9525</xdr:rowOff>
    </xdr:from>
    <xdr:to>
      <xdr:col>5</xdr:col>
      <xdr:colOff>571500</xdr:colOff>
      <xdr:row>72</xdr:row>
      <xdr:rowOff>152400</xdr:rowOff>
    </xdr:to>
    <xdr:graphicFrame>
      <xdr:nvGraphicFramePr>
        <xdr:cNvPr id="5" name="Chart 6"/>
        <xdr:cNvGraphicFramePr/>
      </xdr:nvGraphicFramePr>
      <xdr:xfrm>
        <a:off x="104775" y="12011025"/>
        <a:ext cx="51054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74</xdr:row>
      <xdr:rowOff>114300</xdr:rowOff>
    </xdr:from>
    <xdr:to>
      <xdr:col>5</xdr:col>
      <xdr:colOff>571500</xdr:colOff>
      <xdr:row>88</xdr:row>
      <xdr:rowOff>114300</xdr:rowOff>
    </xdr:to>
    <xdr:graphicFrame>
      <xdr:nvGraphicFramePr>
        <xdr:cNvPr id="6" name="Chart 7"/>
        <xdr:cNvGraphicFramePr/>
      </xdr:nvGraphicFramePr>
      <xdr:xfrm>
        <a:off x="76200" y="14916150"/>
        <a:ext cx="5133975" cy="2800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RVER\Dati_Rilevazioni_Dipartimento\Dati_Servizi\CPA_IPM\2003\CPA_2003\Riepilogo_an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"/>
      <sheetName val="Area Nord-Ovest"/>
      <sheetName val="Area Nord-Est"/>
      <sheetName val="Area Centrale"/>
      <sheetName val="Area Meridionale"/>
      <sheetName val="Area Insulare"/>
      <sheetName val="ANCONA"/>
      <sheetName val="BARI"/>
      <sheetName val="BOLOGNA"/>
      <sheetName val="CALTANISSETTA"/>
      <sheetName val="CATANIA"/>
      <sheetName val="CATANZARO"/>
      <sheetName val="FIRENZE"/>
      <sheetName val="GENOVA"/>
      <sheetName val="L'AQUILA"/>
      <sheetName val="LECCE"/>
      <sheetName val="MESSINA"/>
      <sheetName val="MILANO"/>
      <sheetName val="NISIDA"/>
      <sheetName val="NAPOLI"/>
      <sheetName val="PALERMO"/>
      <sheetName val="POTENZA"/>
      <sheetName val="QUARTUCCIU"/>
      <sheetName val="REGGIO_CALABRIA"/>
      <sheetName val="ROMA"/>
      <sheetName val="SALERNO"/>
      <sheetName val="SASSARI"/>
      <sheetName val="TARANTO"/>
      <sheetName val="TORINO"/>
      <sheetName val="TRENTO"/>
      <sheetName val="TREVISO"/>
      <sheetName val="TRIESTE"/>
      <sheetName val="Ingressi per età e sesso"/>
      <sheetName val="Ingressi per età e Paese"/>
      <sheetName val="Grafici"/>
      <sheetName val="distribuzione territoria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workbookViewId="0" topLeftCell="A1">
      <selection activeCell="A3" sqref="A3:J3"/>
    </sheetView>
  </sheetViews>
  <sheetFormatPr defaultColWidth="9.140625" defaultRowHeight="12.75"/>
  <cols>
    <col min="1" max="1" width="25.421875" style="6" customWidth="1"/>
    <col min="2" max="9" width="8.7109375" style="6" customWidth="1"/>
    <col min="10" max="16384" width="9.140625" style="6" customWidth="1"/>
  </cols>
  <sheetData>
    <row r="1" spans="1:10" ht="20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7.25" customHeight="1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35.2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7" customFormat="1" ht="36" customHeight="1">
      <c r="A4" s="93" t="s">
        <v>108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8" customHeight="1">
      <c r="A5" s="17" t="s">
        <v>2</v>
      </c>
      <c r="B5" s="16" t="s">
        <v>28</v>
      </c>
      <c r="C5" s="16"/>
      <c r="D5" s="16"/>
      <c r="E5" s="16" t="s">
        <v>19</v>
      </c>
      <c r="F5" s="16"/>
      <c r="G5" s="16"/>
      <c r="H5" s="16" t="s">
        <v>29</v>
      </c>
      <c r="I5" s="16"/>
      <c r="J5" s="16"/>
    </row>
    <row r="6" spans="1:10" ht="19.5" customHeight="1">
      <c r="A6" s="18"/>
      <c r="B6" s="9" t="s">
        <v>3</v>
      </c>
      <c r="C6" s="31" t="s">
        <v>4</v>
      </c>
      <c r="D6" s="9" t="s">
        <v>5</v>
      </c>
      <c r="E6" s="9" t="s">
        <v>3</v>
      </c>
      <c r="F6" s="31" t="s">
        <v>4</v>
      </c>
      <c r="G6" s="9" t="s">
        <v>5</v>
      </c>
      <c r="H6" s="9" t="s">
        <v>3</v>
      </c>
      <c r="I6" s="31" t="s">
        <v>4</v>
      </c>
      <c r="J6" s="3" t="s">
        <v>18</v>
      </c>
    </row>
    <row r="7" spans="1:10" ht="27.75" customHeight="1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24" customHeight="1">
      <c r="A8" s="1" t="s">
        <v>27</v>
      </c>
      <c r="B8" s="10">
        <v>15</v>
      </c>
      <c r="C8" s="19">
        <v>3</v>
      </c>
      <c r="D8" s="28">
        <v>18</v>
      </c>
      <c r="E8" s="10">
        <v>65</v>
      </c>
      <c r="F8" s="19">
        <v>24</v>
      </c>
      <c r="G8" s="28">
        <v>89</v>
      </c>
      <c r="H8" s="10">
        <v>80</v>
      </c>
      <c r="I8" s="19">
        <v>27</v>
      </c>
      <c r="J8" s="28">
        <v>107</v>
      </c>
    </row>
    <row r="9" spans="1:10" ht="20.25" customHeight="1">
      <c r="A9" s="1" t="s">
        <v>25</v>
      </c>
      <c r="B9" s="10">
        <v>1431</v>
      </c>
      <c r="C9" s="19">
        <v>67</v>
      </c>
      <c r="D9" s="28">
        <v>1498</v>
      </c>
      <c r="E9" s="10">
        <v>1361</v>
      </c>
      <c r="F9" s="19">
        <v>765</v>
      </c>
      <c r="G9" s="28">
        <v>2126</v>
      </c>
      <c r="H9" s="10">
        <v>2792</v>
      </c>
      <c r="I9" s="19">
        <v>832</v>
      </c>
      <c r="J9" s="28">
        <v>3624</v>
      </c>
    </row>
    <row r="10" spans="1:10" ht="20.25" customHeight="1">
      <c r="A10" s="1" t="s">
        <v>26</v>
      </c>
      <c r="B10" s="11">
        <v>71</v>
      </c>
      <c r="C10" s="20">
        <v>0</v>
      </c>
      <c r="D10" s="29">
        <v>71</v>
      </c>
      <c r="E10" s="11">
        <v>50</v>
      </c>
      <c r="F10" s="20">
        <v>14</v>
      </c>
      <c r="G10" s="29">
        <v>64</v>
      </c>
      <c r="H10" s="11">
        <v>121</v>
      </c>
      <c r="I10" s="20">
        <v>14</v>
      </c>
      <c r="J10" s="29">
        <v>135</v>
      </c>
    </row>
    <row r="11" spans="1:10" ht="22.5" customHeight="1">
      <c r="A11" s="5" t="s">
        <v>7</v>
      </c>
      <c r="B11" s="11">
        <v>1517</v>
      </c>
      <c r="C11" s="20">
        <v>70</v>
      </c>
      <c r="D11" s="29">
        <v>1587</v>
      </c>
      <c r="E11" s="11">
        <v>1476</v>
      </c>
      <c r="F11" s="20">
        <v>803</v>
      </c>
      <c r="G11" s="29">
        <v>2279</v>
      </c>
      <c r="H11" s="11">
        <v>2993</v>
      </c>
      <c r="I11" s="20">
        <v>873</v>
      </c>
      <c r="J11" s="29">
        <v>3866</v>
      </c>
    </row>
    <row r="12" spans="1:10" ht="27" customHeight="1">
      <c r="A12" s="15" t="s">
        <v>8</v>
      </c>
      <c r="B12" s="15"/>
      <c r="C12" s="21"/>
      <c r="D12" s="21"/>
      <c r="E12" s="15"/>
      <c r="F12" s="21"/>
      <c r="G12" s="21"/>
      <c r="H12" s="15"/>
      <c r="I12" s="21"/>
      <c r="J12" s="21"/>
    </row>
    <row r="13" spans="1:10" ht="21" customHeight="1">
      <c r="A13" s="14" t="s">
        <v>9</v>
      </c>
      <c r="B13" s="14"/>
      <c r="C13" s="22"/>
      <c r="D13" s="22"/>
      <c r="E13" s="14"/>
      <c r="F13" s="22"/>
      <c r="G13" s="22"/>
      <c r="H13" s="14"/>
      <c r="I13" s="22"/>
      <c r="J13" s="22"/>
    </row>
    <row r="14" spans="1:10" ht="20.25" customHeight="1">
      <c r="A14" s="2" t="s">
        <v>21</v>
      </c>
      <c r="B14" s="12">
        <v>307</v>
      </c>
      <c r="C14" s="23">
        <v>10</v>
      </c>
      <c r="D14" s="32">
        <v>317</v>
      </c>
      <c r="E14" s="12">
        <v>66</v>
      </c>
      <c r="F14" s="23">
        <v>20</v>
      </c>
      <c r="G14" s="32">
        <v>86</v>
      </c>
      <c r="H14" s="12">
        <v>373</v>
      </c>
      <c r="I14" s="23">
        <v>30</v>
      </c>
      <c r="J14" s="32">
        <v>403</v>
      </c>
    </row>
    <row r="15" spans="1:10" ht="20.25" customHeight="1">
      <c r="A15" s="2" t="s">
        <v>22</v>
      </c>
      <c r="B15" s="12">
        <v>380</v>
      </c>
      <c r="C15" s="23">
        <v>14</v>
      </c>
      <c r="D15" s="32">
        <v>394</v>
      </c>
      <c r="E15" s="12">
        <v>152</v>
      </c>
      <c r="F15" s="23">
        <v>119</v>
      </c>
      <c r="G15" s="32">
        <v>271</v>
      </c>
      <c r="H15" s="12">
        <v>532</v>
      </c>
      <c r="I15" s="23">
        <v>133</v>
      </c>
      <c r="J15" s="32">
        <v>665</v>
      </c>
    </row>
    <row r="16" spans="1:10" ht="20.25" customHeight="1">
      <c r="A16" s="2" t="s">
        <v>23</v>
      </c>
      <c r="B16" s="12">
        <v>312</v>
      </c>
      <c r="C16" s="23">
        <v>15</v>
      </c>
      <c r="D16" s="32">
        <v>327</v>
      </c>
      <c r="E16" s="12">
        <v>298</v>
      </c>
      <c r="F16" s="23">
        <v>90</v>
      </c>
      <c r="G16" s="32">
        <v>388</v>
      </c>
      <c r="H16" s="12">
        <v>610</v>
      </c>
      <c r="I16" s="23">
        <v>105</v>
      </c>
      <c r="J16" s="32">
        <v>715</v>
      </c>
    </row>
    <row r="17" spans="1:10" ht="20.25" customHeight="1">
      <c r="A17" s="2" t="s">
        <v>24</v>
      </c>
      <c r="B17" s="12">
        <v>198</v>
      </c>
      <c r="C17" s="23">
        <v>8</v>
      </c>
      <c r="D17" s="32">
        <v>206</v>
      </c>
      <c r="E17" s="12">
        <v>402</v>
      </c>
      <c r="F17" s="23">
        <v>168</v>
      </c>
      <c r="G17" s="32">
        <v>570</v>
      </c>
      <c r="H17" s="12">
        <v>600</v>
      </c>
      <c r="I17" s="23">
        <v>176</v>
      </c>
      <c r="J17" s="32">
        <v>776</v>
      </c>
    </row>
    <row r="18" spans="1:10" ht="21" customHeight="1">
      <c r="A18" s="14" t="s">
        <v>10</v>
      </c>
      <c r="B18" s="12"/>
      <c r="C18" s="23"/>
      <c r="D18" s="32"/>
      <c r="E18" s="12"/>
      <c r="F18" s="23"/>
      <c r="G18" s="14"/>
      <c r="H18" s="14"/>
      <c r="I18" s="22"/>
      <c r="J18" s="14"/>
    </row>
    <row r="19" spans="1:10" ht="20.25" customHeight="1">
      <c r="A19" s="2" t="s">
        <v>12</v>
      </c>
      <c r="B19" s="12">
        <v>195</v>
      </c>
      <c r="C19" s="23">
        <v>12</v>
      </c>
      <c r="D19" s="32">
        <v>207</v>
      </c>
      <c r="E19" s="12">
        <v>304</v>
      </c>
      <c r="F19" s="23">
        <v>134</v>
      </c>
      <c r="G19" s="32">
        <v>438</v>
      </c>
      <c r="H19" s="12">
        <v>499</v>
      </c>
      <c r="I19" s="23">
        <v>146</v>
      </c>
      <c r="J19" s="32">
        <v>645</v>
      </c>
    </row>
    <row r="20" spans="1:10" ht="20.25" customHeight="1">
      <c r="A20" s="2" t="s">
        <v>16</v>
      </c>
      <c r="B20" s="12">
        <v>4</v>
      </c>
      <c r="C20" s="23">
        <v>3</v>
      </c>
      <c r="D20" s="32">
        <v>7</v>
      </c>
      <c r="E20" s="12">
        <v>67</v>
      </c>
      <c r="F20" s="23">
        <v>194</v>
      </c>
      <c r="G20" s="32">
        <v>261</v>
      </c>
      <c r="H20" s="12">
        <v>71</v>
      </c>
      <c r="I20" s="23">
        <v>197</v>
      </c>
      <c r="J20" s="32">
        <v>268</v>
      </c>
    </row>
    <row r="21" spans="1:10" ht="20.25" customHeight="1">
      <c r="A21" s="2" t="s">
        <v>20</v>
      </c>
      <c r="B21" s="12">
        <v>3</v>
      </c>
      <c r="C21" s="23">
        <v>0</v>
      </c>
      <c r="D21" s="32">
        <v>3</v>
      </c>
      <c r="E21" s="12">
        <v>2</v>
      </c>
      <c r="F21" s="23">
        <v>0</v>
      </c>
      <c r="G21" s="32">
        <v>2</v>
      </c>
      <c r="H21" s="12">
        <v>5</v>
      </c>
      <c r="I21" s="23">
        <v>0</v>
      </c>
      <c r="J21" s="32">
        <v>5</v>
      </c>
    </row>
    <row r="22" spans="1:10" ht="20.25" customHeight="1">
      <c r="A22" s="2" t="s">
        <v>30</v>
      </c>
      <c r="B22" s="12">
        <v>0</v>
      </c>
      <c r="C22" s="23">
        <v>0</v>
      </c>
      <c r="D22" s="32">
        <v>0</v>
      </c>
      <c r="E22" s="12">
        <v>0</v>
      </c>
      <c r="F22" s="23">
        <v>5</v>
      </c>
      <c r="G22" s="32">
        <v>5</v>
      </c>
      <c r="H22" s="12">
        <v>0</v>
      </c>
      <c r="I22" s="23">
        <v>5</v>
      </c>
      <c r="J22" s="32">
        <v>5</v>
      </c>
    </row>
    <row r="23" spans="1:10" ht="20.25" customHeight="1">
      <c r="A23" s="2" t="s">
        <v>17</v>
      </c>
      <c r="B23" s="12">
        <v>102</v>
      </c>
      <c r="C23" s="23">
        <v>7</v>
      </c>
      <c r="D23" s="32">
        <v>109</v>
      </c>
      <c r="E23" s="12">
        <v>161</v>
      </c>
      <c r="F23" s="23">
        <v>54</v>
      </c>
      <c r="G23" s="32">
        <v>215</v>
      </c>
      <c r="H23" s="12">
        <v>263</v>
      </c>
      <c r="I23" s="23">
        <v>61</v>
      </c>
      <c r="J23" s="32">
        <v>324</v>
      </c>
    </row>
    <row r="24" spans="1:10" ht="20.25" customHeight="1">
      <c r="A24" s="2" t="s">
        <v>11</v>
      </c>
      <c r="B24" s="12">
        <v>1</v>
      </c>
      <c r="C24" s="23">
        <v>0</v>
      </c>
      <c r="D24" s="32">
        <v>1</v>
      </c>
      <c r="E24" s="12">
        <v>2</v>
      </c>
      <c r="F24" s="23">
        <v>2</v>
      </c>
      <c r="G24" s="32">
        <v>4</v>
      </c>
      <c r="H24" s="12">
        <v>3</v>
      </c>
      <c r="I24" s="23">
        <v>2</v>
      </c>
      <c r="J24" s="32">
        <v>5</v>
      </c>
    </row>
    <row r="25" spans="1:10" ht="20.25" customHeight="1">
      <c r="A25" s="2" t="s">
        <v>13</v>
      </c>
      <c r="B25" s="12">
        <v>0</v>
      </c>
      <c r="C25" s="23">
        <v>0</v>
      </c>
      <c r="D25" s="32">
        <v>0</v>
      </c>
      <c r="E25" s="12">
        <v>13</v>
      </c>
      <c r="F25" s="23">
        <v>13</v>
      </c>
      <c r="G25" s="32">
        <v>26</v>
      </c>
      <c r="H25" s="12">
        <v>13</v>
      </c>
      <c r="I25" s="23">
        <v>13</v>
      </c>
      <c r="J25" s="32">
        <v>26</v>
      </c>
    </row>
    <row r="26" spans="1:10" ht="20.25" customHeight="1">
      <c r="A26" s="84" t="s">
        <v>14</v>
      </c>
      <c r="B26" s="11">
        <v>14</v>
      </c>
      <c r="C26" s="20">
        <v>1</v>
      </c>
      <c r="D26" s="29">
        <v>15</v>
      </c>
      <c r="E26" s="11">
        <v>7</v>
      </c>
      <c r="F26" s="20">
        <v>4</v>
      </c>
      <c r="G26" s="29">
        <v>11</v>
      </c>
      <c r="H26" s="11">
        <v>21</v>
      </c>
      <c r="I26" s="20">
        <v>5</v>
      </c>
      <c r="J26" s="29">
        <v>26</v>
      </c>
    </row>
    <row r="27" spans="1:10" ht="21.75" customHeight="1">
      <c r="A27" s="5" t="s">
        <v>7</v>
      </c>
      <c r="B27" s="11">
        <v>1516</v>
      </c>
      <c r="C27" s="20">
        <v>70</v>
      </c>
      <c r="D27" s="29">
        <v>1586</v>
      </c>
      <c r="E27" s="11">
        <v>1474</v>
      </c>
      <c r="F27" s="20">
        <v>803</v>
      </c>
      <c r="G27" s="29">
        <v>2277</v>
      </c>
      <c r="H27" s="11">
        <v>2990</v>
      </c>
      <c r="I27" s="20">
        <v>873</v>
      </c>
      <c r="J27" s="29">
        <v>3863</v>
      </c>
    </row>
    <row r="28" spans="1:10" ht="30" customHeight="1">
      <c r="A28" s="4" t="s">
        <v>32</v>
      </c>
      <c r="B28" s="11">
        <v>6</v>
      </c>
      <c r="C28" s="20">
        <v>0</v>
      </c>
      <c r="D28" s="30">
        <v>6</v>
      </c>
      <c r="E28" s="11">
        <v>12</v>
      </c>
      <c r="F28" s="20">
        <v>2</v>
      </c>
      <c r="G28" s="30">
        <v>14</v>
      </c>
      <c r="H28" s="13">
        <v>18</v>
      </c>
      <c r="I28" s="24">
        <v>2</v>
      </c>
      <c r="J28" s="30">
        <v>20</v>
      </c>
    </row>
    <row r="29" spans="1:10" ht="30" customHeight="1">
      <c r="A29" s="4" t="s">
        <v>31</v>
      </c>
      <c r="B29" s="8">
        <v>13.42</v>
      </c>
      <c r="C29" s="34">
        <v>0.47</v>
      </c>
      <c r="D29" s="33">
        <v>13.89</v>
      </c>
      <c r="E29" s="8">
        <v>12.44</v>
      </c>
      <c r="F29" s="34">
        <v>6.98</v>
      </c>
      <c r="G29" s="33">
        <v>19.42</v>
      </c>
      <c r="H29" s="8">
        <v>25.86</v>
      </c>
      <c r="I29" s="34">
        <v>7.45</v>
      </c>
      <c r="J29" s="33">
        <v>33.31</v>
      </c>
    </row>
    <row r="30" ht="12.75">
      <c r="A30" s="1"/>
    </row>
  </sheetData>
  <mergeCells count="4">
    <mergeCell ref="A1:J1"/>
    <mergeCell ref="A2:J2"/>
    <mergeCell ref="A3:J3"/>
    <mergeCell ref="A4:J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23.421875" style="0" customWidth="1"/>
    <col min="2" max="2" width="12.421875" style="0" customWidth="1"/>
    <col min="3" max="3" width="14.28125" style="0" customWidth="1"/>
    <col min="4" max="4" width="16.421875" style="0" customWidth="1"/>
  </cols>
  <sheetData>
    <row r="1" spans="1:9" ht="18.75">
      <c r="A1" s="90" t="s">
        <v>0</v>
      </c>
      <c r="B1" s="90"/>
      <c r="C1" s="90"/>
      <c r="D1" s="90"/>
      <c r="E1" s="25"/>
      <c r="F1" s="25"/>
      <c r="G1" s="25"/>
      <c r="H1" s="25"/>
      <c r="I1" s="25"/>
    </row>
    <row r="2" spans="1:9" ht="18" customHeight="1">
      <c r="A2" s="91" t="s">
        <v>15</v>
      </c>
      <c r="B2" s="91"/>
      <c r="C2" s="91"/>
      <c r="D2" s="91"/>
      <c r="E2" s="26"/>
      <c r="F2" s="26"/>
      <c r="G2" s="26"/>
      <c r="H2" s="26"/>
      <c r="I2" s="26"/>
    </row>
    <row r="3" spans="1:4" ht="36.75" customHeight="1">
      <c r="A3" s="96" t="s">
        <v>106</v>
      </c>
      <c r="B3" s="96"/>
      <c r="C3" s="96"/>
      <c r="D3" s="96"/>
    </row>
    <row r="4" spans="1:4" ht="38.25" customHeight="1">
      <c r="A4" s="97" t="s">
        <v>109</v>
      </c>
      <c r="B4" s="97"/>
      <c r="C4" s="97"/>
      <c r="D4" s="97"/>
    </row>
    <row r="5" spans="1:4" s="35" customFormat="1" ht="18" customHeight="1">
      <c r="A5" s="94" t="s">
        <v>128</v>
      </c>
      <c r="B5" s="98" t="s">
        <v>129</v>
      </c>
      <c r="C5" s="98"/>
      <c r="D5" s="99" t="s">
        <v>7</v>
      </c>
    </row>
    <row r="6" spans="1:4" s="35" customFormat="1" ht="17.25" customHeight="1">
      <c r="A6" s="95"/>
      <c r="B6" s="36" t="s">
        <v>34</v>
      </c>
      <c r="C6" s="36" t="s">
        <v>35</v>
      </c>
      <c r="D6" s="100"/>
    </row>
    <row r="7" spans="1:7" s="35" customFormat="1" ht="18" customHeight="1">
      <c r="A7" s="37" t="s">
        <v>36</v>
      </c>
      <c r="B7" s="38">
        <v>136</v>
      </c>
      <c r="C7" s="38">
        <v>261</v>
      </c>
      <c r="D7" s="45">
        <f aca="true" t="shared" si="0" ref="D7:D12">SUM(B7:C7)</f>
        <v>397</v>
      </c>
      <c r="F7" s="39"/>
      <c r="G7" s="39"/>
    </row>
    <row r="8" spans="1:7" s="35" customFormat="1" ht="18" customHeight="1">
      <c r="A8" s="37" t="s">
        <v>37</v>
      </c>
      <c r="B8" s="38">
        <v>308</v>
      </c>
      <c r="C8" s="38">
        <v>121</v>
      </c>
      <c r="D8" s="45">
        <f t="shared" si="0"/>
        <v>429</v>
      </c>
      <c r="F8" s="40"/>
      <c r="G8" s="40"/>
    </row>
    <row r="9" spans="1:7" s="35" customFormat="1" ht="18" customHeight="1">
      <c r="A9" s="37" t="s">
        <v>38</v>
      </c>
      <c r="B9" s="38">
        <v>514</v>
      </c>
      <c r="C9" s="38">
        <v>165</v>
      </c>
      <c r="D9" s="45">
        <f t="shared" si="0"/>
        <v>679</v>
      </c>
      <c r="F9" s="40"/>
      <c r="G9" s="40"/>
    </row>
    <row r="10" spans="1:7" s="35" customFormat="1" ht="18" customHeight="1">
      <c r="A10" s="37" t="s">
        <v>39</v>
      </c>
      <c r="B10" s="38">
        <v>857</v>
      </c>
      <c r="C10" s="38">
        <v>170</v>
      </c>
      <c r="D10" s="45">
        <f t="shared" si="0"/>
        <v>1027</v>
      </c>
      <c r="F10" s="40"/>
      <c r="G10" s="40"/>
    </row>
    <row r="11" spans="1:7" s="35" customFormat="1" ht="18" customHeight="1">
      <c r="A11" s="37" t="s">
        <v>40</v>
      </c>
      <c r="B11" s="38">
        <v>1102</v>
      </c>
      <c r="C11" s="38">
        <v>122</v>
      </c>
      <c r="D11" s="45">
        <f t="shared" si="0"/>
        <v>1224</v>
      </c>
      <c r="F11" s="40"/>
      <c r="G11" s="40"/>
    </row>
    <row r="12" spans="1:7" s="35" customFormat="1" ht="18" customHeight="1">
      <c r="A12" s="37" t="s">
        <v>41</v>
      </c>
      <c r="B12" s="38">
        <v>76</v>
      </c>
      <c r="C12" s="38">
        <v>34</v>
      </c>
      <c r="D12" s="45">
        <f t="shared" si="0"/>
        <v>110</v>
      </c>
      <c r="F12" s="39"/>
      <c r="G12" s="39"/>
    </row>
    <row r="13" spans="1:4" ht="18" customHeight="1">
      <c r="A13" s="41" t="s">
        <v>7</v>
      </c>
      <c r="B13" s="42">
        <f>SUM(B7:B12)</f>
        <v>2993</v>
      </c>
      <c r="C13" s="42">
        <f>SUM(C7:C12)</f>
        <v>873</v>
      </c>
      <c r="D13" s="42">
        <f>SUM(D7:D12)</f>
        <v>3866</v>
      </c>
    </row>
  </sheetData>
  <mergeCells count="7">
    <mergeCell ref="A5:A6"/>
    <mergeCell ref="A1:D1"/>
    <mergeCell ref="A2:D2"/>
    <mergeCell ref="A3:D3"/>
    <mergeCell ref="A4:D4"/>
    <mergeCell ref="B5:C5"/>
    <mergeCell ref="D5:D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workbookViewId="0" topLeftCell="A1">
      <selection activeCell="A4" sqref="A4:AA4"/>
    </sheetView>
  </sheetViews>
  <sheetFormatPr defaultColWidth="9.140625" defaultRowHeight="12.75"/>
  <cols>
    <col min="1" max="1" width="29.28125" style="0" customWidth="1"/>
    <col min="2" max="2" width="9.7109375" style="0" customWidth="1"/>
    <col min="3" max="3" width="10.28125" style="0" customWidth="1"/>
    <col min="4" max="4" width="10.421875" style="0" customWidth="1"/>
    <col min="5" max="5" width="10.8515625" style="0" customWidth="1"/>
    <col min="6" max="6" width="13.57421875" style="0" customWidth="1"/>
  </cols>
  <sheetData>
    <row r="1" spans="1:9" ht="15" customHeight="1">
      <c r="A1" s="90" t="s">
        <v>0</v>
      </c>
      <c r="B1" s="90"/>
      <c r="C1" s="90"/>
      <c r="D1" s="90"/>
      <c r="E1" s="90"/>
      <c r="F1" s="90"/>
      <c r="G1" s="25"/>
      <c r="H1" s="25"/>
      <c r="I1" s="25"/>
    </row>
    <row r="2" spans="1:9" ht="15" customHeight="1">
      <c r="A2" s="91" t="s">
        <v>15</v>
      </c>
      <c r="B2" s="91"/>
      <c r="C2" s="91"/>
      <c r="D2" s="91"/>
      <c r="E2" s="91"/>
      <c r="F2" s="91"/>
      <c r="G2" s="26"/>
      <c r="H2" s="26"/>
      <c r="I2" s="26"/>
    </row>
    <row r="3" spans="1:6" s="35" customFormat="1" ht="24" customHeight="1">
      <c r="A3" s="96" t="s">
        <v>107</v>
      </c>
      <c r="B3" s="96"/>
      <c r="C3" s="96"/>
      <c r="D3" s="96"/>
      <c r="E3" s="96"/>
      <c r="F3" s="96"/>
    </row>
    <row r="4" spans="1:6" s="35" customFormat="1" ht="28.5" customHeight="1">
      <c r="A4" s="103" t="s">
        <v>109</v>
      </c>
      <c r="B4" s="103"/>
      <c r="C4" s="103"/>
      <c r="D4" s="103"/>
      <c r="E4" s="103"/>
      <c r="F4" s="103"/>
    </row>
    <row r="5" spans="1:6" s="35" customFormat="1" ht="14.25" customHeight="1">
      <c r="A5" s="101" t="s">
        <v>42</v>
      </c>
      <c r="B5" s="98" t="s">
        <v>33</v>
      </c>
      <c r="C5" s="98"/>
      <c r="D5" s="98"/>
      <c r="E5" s="98"/>
      <c r="F5" s="99" t="s">
        <v>43</v>
      </c>
    </row>
    <row r="6" spans="1:6" s="35" customFormat="1" ht="14.25" customHeight="1">
      <c r="A6" s="102"/>
      <c r="B6" s="36" t="s">
        <v>36</v>
      </c>
      <c r="C6" s="36" t="s">
        <v>44</v>
      </c>
      <c r="D6" s="43" t="s">
        <v>45</v>
      </c>
      <c r="E6" s="36" t="s">
        <v>41</v>
      </c>
      <c r="F6" s="100"/>
    </row>
    <row r="7" spans="1:7" s="35" customFormat="1" ht="18" customHeight="1">
      <c r="A7" s="44" t="s">
        <v>82</v>
      </c>
      <c r="B7" s="45">
        <f>SUM(B8:B21)</f>
        <v>17</v>
      </c>
      <c r="C7" s="45">
        <f>SUM(C8:C21)</f>
        <v>405</v>
      </c>
      <c r="D7" s="45">
        <f>SUM(D8:D21)</f>
        <v>1175</v>
      </c>
      <c r="E7" s="45">
        <f>SUM(E8:E21)</f>
        <v>34</v>
      </c>
      <c r="F7" s="45">
        <f>SUM(F8:F21)</f>
        <v>1631</v>
      </c>
      <c r="G7" s="46"/>
    </row>
    <row r="8" spans="1:6" s="35" customFormat="1" ht="13.5" customHeight="1">
      <c r="A8" s="47" t="s">
        <v>46</v>
      </c>
      <c r="B8" s="48">
        <v>9</v>
      </c>
      <c r="C8" s="48">
        <v>399</v>
      </c>
      <c r="D8" s="48">
        <v>1147</v>
      </c>
      <c r="E8" s="48">
        <v>32</v>
      </c>
      <c r="F8" s="49">
        <f>SUM(B8:E8)</f>
        <v>1587</v>
      </c>
    </row>
    <row r="9" spans="1:6" s="35" customFormat="1" ht="13.5" customHeight="1">
      <c r="A9" s="47" t="s">
        <v>110</v>
      </c>
      <c r="B9" s="48">
        <v>0</v>
      </c>
      <c r="C9" s="48">
        <v>1</v>
      </c>
      <c r="D9" s="48">
        <v>1</v>
      </c>
      <c r="E9" s="48">
        <v>0</v>
      </c>
      <c r="F9" s="49">
        <f>SUM(B9:E9)</f>
        <v>2</v>
      </c>
    </row>
    <row r="10" spans="1:6" s="35" customFormat="1" ht="13.5" customHeight="1">
      <c r="A10" s="47" t="s">
        <v>89</v>
      </c>
      <c r="B10" s="48">
        <v>0</v>
      </c>
      <c r="C10" s="48">
        <v>0</v>
      </c>
      <c r="D10" s="48">
        <v>3</v>
      </c>
      <c r="E10" s="48">
        <v>0</v>
      </c>
      <c r="F10" s="49">
        <f aca="true" t="shared" si="0" ref="F10:F21">SUM(B10:E10)</f>
        <v>3</v>
      </c>
    </row>
    <row r="11" spans="1:6" s="35" customFormat="1" ht="13.5" customHeight="1">
      <c r="A11" s="47" t="s">
        <v>111</v>
      </c>
      <c r="B11" s="48">
        <v>1</v>
      </c>
      <c r="C11" s="48">
        <v>0</v>
      </c>
      <c r="D11" s="48">
        <v>1</v>
      </c>
      <c r="E11" s="48">
        <v>0</v>
      </c>
      <c r="F11" s="49">
        <f t="shared" si="0"/>
        <v>2</v>
      </c>
    </row>
    <row r="12" spans="1:6" s="35" customFormat="1" ht="13.5" customHeight="1">
      <c r="A12" s="47" t="s">
        <v>47</v>
      </c>
      <c r="B12" s="48">
        <v>3</v>
      </c>
      <c r="C12" s="50">
        <v>1</v>
      </c>
      <c r="D12" s="48">
        <v>4</v>
      </c>
      <c r="E12" s="48">
        <v>0</v>
      </c>
      <c r="F12" s="49">
        <f t="shared" si="0"/>
        <v>8</v>
      </c>
    </row>
    <row r="13" spans="1:6" s="35" customFormat="1" ht="13.5" customHeight="1">
      <c r="A13" s="47" t="s">
        <v>118</v>
      </c>
      <c r="B13" s="48">
        <v>0</v>
      </c>
      <c r="C13" s="50">
        <v>0</v>
      </c>
      <c r="D13" s="48">
        <v>1</v>
      </c>
      <c r="E13" s="48">
        <v>0</v>
      </c>
      <c r="F13" s="49">
        <f t="shared" si="0"/>
        <v>1</v>
      </c>
    </row>
    <row r="14" spans="1:6" s="35" customFormat="1" ht="13.5" customHeight="1">
      <c r="A14" s="47" t="s">
        <v>96</v>
      </c>
      <c r="B14" s="48">
        <v>0</v>
      </c>
      <c r="C14" s="50">
        <v>0</v>
      </c>
      <c r="D14" s="48">
        <v>2</v>
      </c>
      <c r="E14" s="48">
        <v>0</v>
      </c>
      <c r="F14" s="49">
        <f t="shared" si="0"/>
        <v>2</v>
      </c>
    </row>
    <row r="15" spans="1:6" s="35" customFormat="1" ht="13.5" customHeight="1">
      <c r="A15" s="47" t="s">
        <v>99</v>
      </c>
      <c r="B15" s="48">
        <v>1</v>
      </c>
      <c r="C15" s="50">
        <v>0</v>
      </c>
      <c r="D15" s="48">
        <v>1</v>
      </c>
      <c r="E15" s="48">
        <v>0</v>
      </c>
      <c r="F15" s="49">
        <f t="shared" si="0"/>
        <v>2</v>
      </c>
    </row>
    <row r="16" spans="1:6" s="35" customFormat="1" ht="13.5" customHeight="1">
      <c r="A16" s="47" t="s">
        <v>84</v>
      </c>
      <c r="B16" s="50">
        <v>0</v>
      </c>
      <c r="C16" s="48">
        <v>0</v>
      </c>
      <c r="D16" s="48">
        <v>7</v>
      </c>
      <c r="E16" s="50">
        <v>0</v>
      </c>
      <c r="F16" s="49">
        <f t="shared" si="0"/>
        <v>7</v>
      </c>
    </row>
    <row r="17" spans="1:6" s="35" customFormat="1" ht="13.5" customHeight="1">
      <c r="A17" s="47" t="s">
        <v>112</v>
      </c>
      <c r="B17" s="50">
        <v>0</v>
      </c>
      <c r="C17" s="48">
        <v>0</v>
      </c>
      <c r="D17" s="48">
        <v>1</v>
      </c>
      <c r="E17" s="50">
        <v>0</v>
      </c>
      <c r="F17" s="49">
        <f t="shared" si="0"/>
        <v>1</v>
      </c>
    </row>
    <row r="18" spans="1:6" s="35" customFormat="1" ht="13.5" customHeight="1">
      <c r="A18" s="47" t="s">
        <v>83</v>
      </c>
      <c r="B18" s="48">
        <v>2</v>
      </c>
      <c r="C18" s="50">
        <v>0</v>
      </c>
      <c r="D18" s="48">
        <v>1</v>
      </c>
      <c r="E18" s="48">
        <v>1</v>
      </c>
      <c r="F18" s="49">
        <f t="shared" si="0"/>
        <v>4</v>
      </c>
    </row>
    <row r="19" spans="1:6" s="35" customFormat="1" ht="13.5" customHeight="1">
      <c r="A19" s="47" t="s">
        <v>87</v>
      </c>
      <c r="B19" s="50">
        <v>1</v>
      </c>
      <c r="C19" s="48">
        <v>0</v>
      </c>
      <c r="D19" s="48">
        <v>2</v>
      </c>
      <c r="E19" s="50">
        <v>0</v>
      </c>
      <c r="F19" s="49">
        <f t="shared" si="0"/>
        <v>3</v>
      </c>
    </row>
    <row r="20" spans="1:6" s="35" customFormat="1" ht="13.5" customHeight="1">
      <c r="A20" s="47" t="s">
        <v>80</v>
      </c>
      <c r="B20" s="48">
        <v>0</v>
      </c>
      <c r="C20" s="48">
        <v>2</v>
      </c>
      <c r="D20" s="48">
        <v>3</v>
      </c>
      <c r="E20" s="48">
        <v>1</v>
      </c>
      <c r="F20" s="49">
        <f t="shared" si="0"/>
        <v>6</v>
      </c>
    </row>
    <row r="21" spans="1:6" s="35" customFormat="1" ht="13.5" customHeight="1">
      <c r="A21" s="51" t="s">
        <v>127</v>
      </c>
      <c r="B21" s="53">
        <v>0</v>
      </c>
      <c r="C21" s="53">
        <v>2</v>
      </c>
      <c r="D21" s="53">
        <v>1</v>
      </c>
      <c r="E21" s="53">
        <v>0</v>
      </c>
      <c r="F21" s="54">
        <f t="shared" si="0"/>
        <v>3</v>
      </c>
    </row>
    <row r="22" spans="1:6" s="35" customFormat="1" ht="18" customHeight="1">
      <c r="A22" s="55" t="s">
        <v>48</v>
      </c>
      <c r="B22" s="45">
        <f>SUM(B23:B33)</f>
        <v>364</v>
      </c>
      <c r="C22" s="45">
        <f>SUM(C23:C33)</f>
        <v>566</v>
      </c>
      <c r="D22" s="45">
        <f>SUM(D23:D33)</f>
        <v>747</v>
      </c>
      <c r="E22" s="45">
        <f>SUM(E23:E33)</f>
        <v>61</v>
      </c>
      <c r="F22" s="45">
        <f>SUM(F23:F33)</f>
        <v>1738</v>
      </c>
    </row>
    <row r="23" spans="1:6" s="35" customFormat="1" ht="13.5" customHeight="1">
      <c r="A23" s="47" t="s">
        <v>49</v>
      </c>
      <c r="B23" s="48">
        <v>0</v>
      </c>
      <c r="C23" s="48">
        <v>5</v>
      </c>
      <c r="D23" s="48">
        <v>47</v>
      </c>
      <c r="E23" s="48">
        <v>3</v>
      </c>
      <c r="F23" s="47">
        <f>SUM(B23:E23)</f>
        <v>55</v>
      </c>
    </row>
    <row r="24" spans="1:6" s="35" customFormat="1" ht="13.5" customHeight="1">
      <c r="A24" s="47" t="s">
        <v>50</v>
      </c>
      <c r="B24" s="48">
        <v>122</v>
      </c>
      <c r="C24" s="48">
        <v>111</v>
      </c>
      <c r="D24" s="48">
        <v>68</v>
      </c>
      <c r="E24" s="48">
        <v>17</v>
      </c>
      <c r="F24" s="47">
        <f aca="true" t="shared" si="1" ref="F24:F33">SUM(B24:E24)</f>
        <v>318</v>
      </c>
    </row>
    <row r="25" spans="1:6" s="35" customFormat="1" ht="13.5" customHeight="1">
      <c r="A25" s="47" t="s">
        <v>51</v>
      </c>
      <c r="B25" s="50">
        <v>0</v>
      </c>
      <c r="C25" s="48">
        <v>4</v>
      </c>
      <c r="D25" s="48">
        <v>3</v>
      </c>
      <c r="E25" s="50">
        <v>0</v>
      </c>
      <c r="F25" s="47">
        <f t="shared" si="1"/>
        <v>7</v>
      </c>
    </row>
    <row r="26" spans="1:6" s="35" customFormat="1" ht="13.5" customHeight="1">
      <c r="A26" s="47" t="s">
        <v>52</v>
      </c>
      <c r="B26" s="48">
        <v>66</v>
      </c>
      <c r="C26" s="48">
        <v>64</v>
      </c>
      <c r="D26" s="48">
        <v>45</v>
      </c>
      <c r="E26" s="48">
        <v>7</v>
      </c>
      <c r="F26" s="47">
        <f t="shared" si="1"/>
        <v>182</v>
      </c>
    </row>
    <row r="27" spans="1:6" s="35" customFormat="1" ht="13.5" customHeight="1">
      <c r="A27" s="47" t="s">
        <v>53</v>
      </c>
      <c r="B27" s="48">
        <v>4</v>
      </c>
      <c r="C27" s="48">
        <v>4</v>
      </c>
      <c r="D27" s="48">
        <v>4</v>
      </c>
      <c r="E27" s="48">
        <v>0</v>
      </c>
      <c r="F27" s="47">
        <f t="shared" si="1"/>
        <v>12</v>
      </c>
    </row>
    <row r="28" spans="1:6" s="35" customFormat="1" ht="13.5" customHeight="1">
      <c r="A28" s="47" t="s">
        <v>54</v>
      </c>
      <c r="B28" s="50">
        <v>0</v>
      </c>
      <c r="C28" s="48">
        <v>7</v>
      </c>
      <c r="D28" s="48">
        <v>29</v>
      </c>
      <c r="E28" s="50">
        <v>1</v>
      </c>
      <c r="F28" s="47">
        <f t="shared" si="1"/>
        <v>37</v>
      </c>
    </row>
    <row r="29" spans="1:6" s="35" customFormat="1" ht="13.5" customHeight="1">
      <c r="A29" s="47" t="s">
        <v>55</v>
      </c>
      <c r="B29" s="48">
        <v>70</v>
      </c>
      <c r="C29" s="48">
        <v>242</v>
      </c>
      <c r="D29" s="48">
        <v>460</v>
      </c>
      <c r="E29" s="48">
        <v>23</v>
      </c>
      <c r="F29" s="47">
        <f t="shared" si="1"/>
        <v>795</v>
      </c>
    </row>
    <row r="30" spans="1:6" s="35" customFormat="1" ht="13.5" customHeight="1">
      <c r="A30" s="47" t="s">
        <v>123</v>
      </c>
      <c r="B30" s="48">
        <v>0</v>
      </c>
      <c r="C30" s="48">
        <v>0</v>
      </c>
      <c r="D30" s="48">
        <v>2</v>
      </c>
      <c r="E30" s="48">
        <v>0</v>
      </c>
      <c r="F30" s="47">
        <f t="shared" si="1"/>
        <v>2</v>
      </c>
    </row>
    <row r="31" spans="1:6" s="35" customFormat="1" ht="13.5" customHeight="1">
      <c r="A31" s="47" t="s">
        <v>95</v>
      </c>
      <c r="B31" s="48">
        <v>102</v>
      </c>
      <c r="C31" s="48">
        <v>129</v>
      </c>
      <c r="D31" s="48">
        <v>82</v>
      </c>
      <c r="E31" s="48">
        <v>10</v>
      </c>
      <c r="F31" s="47">
        <f t="shared" si="1"/>
        <v>323</v>
      </c>
    </row>
    <row r="32" spans="1:6" s="35" customFormat="1" ht="13.5" customHeight="1">
      <c r="A32" s="47" t="s">
        <v>126</v>
      </c>
      <c r="B32" s="48">
        <v>0</v>
      </c>
      <c r="C32" s="48">
        <v>0</v>
      </c>
      <c r="D32" s="48">
        <v>1</v>
      </c>
      <c r="E32" s="48">
        <v>0</v>
      </c>
      <c r="F32" s="47">
        <f t="shared" si="1"/>
        <v>1</v>
      </c>
    </row>
    <row r="33" spans="1:6" s="35" customFormat="1" ht="13.5" customHeight="1">
      <c r="A33" s="51" t="s">
        <v>101</v>
      </c>
      <c r="B33" s="53">
        <v>0</v>
      </c>
      <c r="C33" s="53">
        <v>0</v>
      </c>
      <c r="D33" s="53">
        <v>6</v>
      </c>
      <c r="E33" s="53">
        <v>0</v>
      </c>
      <c r="F33" s="51">
        <f t="shared" si="1"/>
        <v>6</v>
      </c>
    </row>
    <row r="34" spans="1:6" s="35" customFormat="1" ht="18" customHeight="1">
      <c r="A34" s="44" t="s">
        <v>56</v>
      </c>
      <c r="B34" s="45">
        <f>SUM(B35:B48)</f>
        <v>9</v>
      </c>
      <c r="C34" s="45">
        <f>SUM(C35:C48)</f>
        <v>107</v>
      </c>
      <c r="D34" s="45">
        <f>SUM(D35:D48)</f>
        <v>270</v>
      </c>
      <c r="E34" s="45">
        <f>SUM(E35:E48)</f>
        <v>9</v>
      </c>
      <c r="F34" s="45">
        <f>SUM(F35:F48)</f>
        <v>395</v>
      </c>
    </row>
    <row r="35" spans="1:6" s="35" customFormat="1" ht="13.5" customHeight="1">
      <c r="A35" s="47" t="s">
        <v>57</v>
      </c>
      <c r="B35" s="48">
        <v>2</v>
      </c>
      <c r="C35" s="48">
        <v>15</v>
      </c>
      <c r="D35" s="48">
        <v>16</v>
      </c>
      <c r="E35" s="48">
        <v>2</v>
      </c>
      <c r="F35" s="47">
        <f>SUM(B35:E35)</f>
        <v>35</v>
      </c>
    </row>
    <row r="36" spans="1:6" s="35" customFormat="1" ht="13.5" customHeight="1">
      <c r="A36" s="47" t="s">
        <v>114</v>
      </c>
      <c r="B36" s="48">
        <v>0</v>
      </c>
      <c r="C36" s="48">
        <v>0</v>
      </c>
      <c r="D36" s="48">
        <v>1</v>
      </c>
      <c r="E36" s="48">
        <v>0</v>
      </c>
      <c r="F36" s="47">
        <f>SUM(B36:E36)</f>
        <v>1</v>
      </c>
    </row>
    <row r="37" spans="1:6" s="35" customFormat="1" ht="13.5" customHeight="1">
      <c r="A37" s="47" t="s">
        <v>115</v>
      </c>
      <c r="B37" s="48">
        <v>0</v>
      </c>
      <c r="C37" s="48">
        <v>0</v>
      </c>
      <c r="D37" s="48">
        <v>1</v>
      </c>
      <c r="E37" s="48">
        <v>0</v>
      </c>
      <c r="F37" s="47">
        <f>SUM(B37:E37)</f>
        <v>1</v>
      </c>
    </row>
    <row r="38" spans="1:6" s="35" customFormat="1" ht="13.5" customHeight="1">
      <c r="A38" s="47" t="s">
        <v>90</v>
      </c>
      <c r="B38" s="48">
        <v>0</v>
      </c>
      <c r="C38" s="48">
        <v>0</v>
      </c>
      <c r="D38" s="48">
        <v>2</v>
      </c>
      <c r="E38" s="48">
        <v>0</v>
      </c>
      <c r="F38" s="47">
        <f aca="true" t="shared" si="2" ref="F38:F48">SUM(B38:E38)</f>
        <v>2</v>
      </c>
    </row>
    <row r="39" spans="1:6" s="35" customFormat="1" ht="13.5" customHeight="1">
      <c r="A39" s="47" t="s">
        <v>92</v>
      </c>
      <c r="B39" s="48">
        <v>0</v>
      </c>
      <c r="C39" s="48">
        <v>0</v>
      </c>
      <c r="D39" s="48">
        <v>1</v>
      </c>
      <c r="E39" s="48">
        <v>0</v>
      </c>
      <c r="F39" s="47">
        <f t="shared" si="2"/>
        <v>1</v>
      </c>
    </row>
    <row r="40" spans="1:6" s="35" customFormat="1" ht="13.5" customHeight="1">
      <c r="A40" s="47" t="s">
        <v>93</v>
      </c>
      <c r="B40" s="48">
        <v>0</v>
      </c>
      <c r="C40" s="48">
        <v>0</v>
      </c>
      <c r="D40" s="48">
        <v>5</v>
      </c>
      <c r="E40" s="48">
        <v>0</v>
      </c>
      <c r="F40" s="47">
        <f t="shared" si="2"/>
        <v>5</v>
      </c>
    </row>
    <row r="41" spans="1:6" s="35" customFormat="1" ht="13.5" customHeight="1">
      <c r="A41" s="47" t="s">
        <v>119</v>
      </c>
      <c r="B41" s="48">
        <v>0</v>
      </c>
      <c r="C41" s="48">
        <v>1</v>
      </c>
      <c r="D41" s="48">
        <v>0</v>
      </c>
      <c r="E41" s="48">
        <v>0</v>
      </c>
      <c r="F41" s="47">
        <f t="shared" si="2"/>
        <v>1</v>
      </c>
    </row>
    <row r="42" spans="1:6" s="35" customFormat="1" ht="13.5" customHeight="1">
      <c r="A42" s="47" t="s">
        <v>58</v>
      </c>
      <c r="B42" s="48">
        <v>7</v>
      </c>
      <c r="C42" s="48">
        <v>83</v>
      </c>
      <c r="D42" s="48">
        <v>215</v>
      </c>
      <c r="E42" s="48">
        <v>7</v>
      </c>
      <c r="F42" s="47">
        <f t="shared" si="2"/>
        <v>312</v>
      </c>
    </row>
    <row r="43" spans="1:6" s="35" customFormat="1" ht="13.5" customHeight="1">
      <c r="A43" s="47" t="s">
        <v>97</v>
      </c>
      <c r="B43" s="48">
        <v>0</v>
      </c>
      <c r="C43" s="48">
        <v>3</v>
      </c>
      <c r="D43" s="48">
        <v>2</v>
      </c>
      <c r="E43" s="48">
        <v>0</v>
      </c>
      <c r="F43" s="47">
        <f t="shared" si="2"/>
        <v>5</v>
      </c>
    </row>
    <row r="44" spans="1:6" s="35" customFormat="1" ht="13.5" customHeight="1">
      <c r="A44" s="47" t="s">
        <v>98</v>
      </c>
      <c r="B44" s="48">
        <v>0</v>
      </c>
      <c r="C44" s="48">
        <v>1</v>
      </c>
      <c r="D44" s="48">
        <v>1</v>
      </c>
      <c r="E44" s="48">
        <v>0</v>
      </c>
      <c r="F44" s="47">
        <f t="shared" si="2"/>
        <v>2</v>
      </c>
    </row>
    <row r="45" spans="1:6" s="35" customFormat="1" ht="13.5" customHeight="1">
      <c r="A45" s="47" t="s">
        <v>122</v>
      </c>
      <c r="B45" s="48">
        <v>0</v>
      </c>
      <c r="C45" s="48">
        <v>0</v>
      </c>
      <c r="D45" s="48">
        <v>1</v>
      </c>
      <c r="E45" s="48">
        <v>0</v>
      </c>
      <c r="F45" s="47">
        <f t="shared" si="2"/>
        <v>1</v>
      </c>
    </row>
    <row r="46" spans="1:6" s="35" customFormat="1" ht="13.5" customHeight="1">
      <c r="A46" s="47" t="s">
        <v>124</v>
      </c>
      <c r="B46" s="48">
        <v>0</v>
      </c>
      <c r="C46" s="48">
        <v>0</v>
      </c>
      <c r="D46" s="48">
        <v>1</v>
      </c>
      <c r="E46" s="48">
        <v>0</v>
      </c>
      <c r="F46" s="47">
        <f t="shared" si="2"/>
        <v>1</v>
      </c>
    </row>
    <row r="47" spans="1:6" s="35" customFormat="1" ht="13.5" customHeight="1">
      <c r="A47" s="47" t="s">
        <v>100</v>
      </c>
      <c r="B47" s="48">
        <v>0</v>
      </c>
      <c r="C47" s="48">
        <v>0</v>
      </c>
      <c r="D47" s="48">
        <v>1</v>
      </c>
      <c r="E47" s="48">
        <v>0</v>
      </c>
      <c r="F47" s="47">
        <f t="shared" si="2"/>
        <v>1</v>
      </c>
    </row>
    <row r="48" spans="1:6" s="35" customFormat="1" ht="13.5" customHeight="1">
      <c r="A48" s="51" t="s">
        <v>59</v>
      </c>
      <c r="B48" s="52">
        <v>0</v>
      </c>
      <c r="C48" s="53">
        <v>4</v>
      </c>
      <c r="D48" s="53">
        <v>23</v>
      </c>
      <c r="E48" s="52">
        <v>0</v>
      </c>
      <c r="F48" s="51">
        <f t="shared" si="2"/>
        <v>27</v>
      </c>
    </row>
    <row r="49" spans="1:6" s="35" customFormat="1" ht="18" customHeight="1">
      <c r="A49" s="44" t="s">
        <v>60</v>
      </c>
      <c r="B49" s="45">
        <f>SUM(B50:B58)</f>
        <v>5</v>
      </c>
      <c r="C49" s="45">
        <f>SUM(C50:C58)</f>
        <v>21</v>
      </c>
      <c r="D49" s="45">
        <f>SUM(D50:D58)</f>
        <v>40</v>
      </c>
      <c r="E49" s="45">
        <f>SUM(E50:E58)</f>
        <v>5</v>
      </c>
      <c r="F49" s="45">
        <f>SUM(F50:F58)</f>
        <v>71</v>
      </c>
    </row>
    <row r="50" spans="1:6" s="35" customFormat="1" ht="13.5" customHeight="1">
      <c r="A50" s="47" t="s">
        <v>88</v>
      </c>
      <c r="B50" s="48">
        <v>0</v>
      </c>
      <c r="C50" s="50">
        <v>2</v>
      </c>
      <c r="D50" s="48">
        <v>0</v>
      </c>
      <c r="E50" s="48">
        <v>0</v>
      </c>
      <c r="F50" s="47">
        <f>SUM(B50:E50)</f>
        <v>2</v>
      </c>
    </row>
    <row r="51" spans="1:6" s="35" customFormat="1" ht="13.5" customHeight="1">
      <c r="A51" s="47" t="s">
        <v>61</v>
      </c>
      <c r="B51" s="48">
        <v>4</v>
      </c>
      <c r="C51" s="50">
        <v>7</v>
      </c>
      <c r="D51" s="48">
        <v>4</v>
      </c>
      <c r="E51" s="48">
        <v>1</v>
      </c>
      <c r="F51" s="47">
        <f aca="true" t="shared" si="3" ref="F51:F58">SUM(B51:E51)</f>
        <v>16</v>
      </c>
    </row>
    <row r="52" spans="1:6" s="35" customFormat="1" ht="13.5" customHeight="1">
      <c r="A52" s="47" t="s">
        <v>62</v>
      </c>
      <c r="B52" s="48">
        <v>0</v>
      </c>
      <c r="C52" s="50">
        <v>0</v>
      </c>
      <c r="D52" s="48">
        <v>1</v>
      </c>
      <c r="E52" s="48">
        <v>0</v>
      </c>
      <c r="F52" s="47">
        <f t="shared" si="3"/>
        <v>1</v>
      </c>
    </row>
    <row r="53" spans="1:6" s="35" customFormat="1" ht="13.5" customHeight="1">
      <c r="A53" s="47" t="s">
        <v>63</v>
      </c>
      <c r="B53" s="48">
        <v>0</v>
      </c>
      <c r="C53" s="50">
        <v>0</v>
      </c>
      <c r="D53" s="48">
        <v>5</v>
      </c>
      <c r="E53" s="48">
        <v>0</v>
      </c>
      <c r="F53" s="47">
        <f t="shared" si="3"/>
        <v>5</v>
      </c>
    </row>
    <row r="54" spans="1:6" s="35" customFormat="1" ht="13.5" customHeight="1">
      <c r="A54" s="47" t="s">
        <v>85</v>
      </c>
      <c r="B54" s="48">
        <v>0</v>
      </c>
      <c r="C54" s="50">
        <v>1</v>
      </c>
      <c r="D54" s="48">
        <v>2</v>
      </c>
      <c r="E54" s="48">
        <v>1</v>
      </c>
      <c r="F54" s="47">
        <f t="shared" si="3"/>
        <v>4</v>
      </c>
    </row>
    <row r="55" spans="1:6" s="35" customFormat="1" ht="13.5" customHeight="1">
      <c r="A55" s="47" t="s">
        <v>64</v>
      </c>
      <c r="B55" s="50">
        <v>1</v>
      </c>
      <c r="C55" s="48">
        <v>10</v>
      </c>
      <c r="D55" s="48">
        <v>18</v>
      </c>
      <c r="E55" s="50">
        <v>2</v>
      </c>
      <c r="F55" s="47">
        <f t="shared" si="3"/>
        <v>31</v>
      </c>
    </row>
    <row r="56" spans="1:6" s="35" customFormat="1" ht="13.5" customHeight="1">
      <c r="A56" s="47" t="s">
        <v>117</v>
      </c>
      <c r="B56" s="50">
        <v>0</v>
      </c>
      <c r="C56" s="48">
        <v>0</v>
      </c>
      <c r="D56" s="48">
        <v>1</v>
      </c>
      <c r="E56" s="50">
        <v>0</v>
      </c>
      <c r="F56" s="47">
        <f t="shared" si="3"/>
        <v>1</v>
      </c>
    </row>
    <row r="57" spans="1:6" s="35" customFormat="1" ht="13.5" customHeight="1">
      <c r="A57" s="47" t="s">
        <v>65</v>
      </c>
      <c r="B57" s="50">
        <v>0</v>
      </c>
      <c r="C57" s="50">
        <v>1</v>
      </c>
      <c r="D57" s="48">
        <v>6</v>
      </c>
      <c r="E57" s="50">
        <v>1</v>
      </c>
      <c r="F57" s="47">
        <f t="shared" si="3"/>
        <v>8</v>
      </c>
    </row>
    <row r="58" spans="1:6" s="35" customFormat="1" ht="13.5" customHeight="1">
      <c r="A58" s="51" t="s">
        <v>81</v>
      </c>
      <c r="B58" s="52">
        <v>0</v>
      </c>
      <c r="C58" s="52">
        <v>0</v>
      </c>
      <c r="D58" s="53">
        <v>3</v>
      </c>
      <c r="E58" s="52">
        <v>0</v>
      </c>
      <c r="F58" s="51">
        <f t="shared" si="3"/>
        <v>3</v>
      </c>
    </row>
    <row r="59" spans="1:6" s="35" customFormat="1" ht="18" customHeight="1">
      <c r="A59" s="44" t="s">
        <v>66</v>
      </c>
      <c r="B59" s="45">
        <f>SUM(B60:B67)</f>
        <v>0</v>
      </c>
      <c r="C59" s="45">
        <f>SUM(C60:C67)</f>
        <v>1</v>
      </c>
      <c r="D59" s="45">
        <f>SUM(D60:D67)</f>
        <v>16</v>
      </c>
      <c r="E59" s="45">
        <f>SUM(E60:E67)</f>
        <v>1</v>
      </c>
      <c r="F59" s="45">
        <f>SUM(F60:F67)</f>
        <v>18</v>
      </c>
    </row>
    <row r="60" spans="1:6" s="35" customFormat="1" ht="13.5" customHeight="1">
      <c r="A60" s="47" t="s">
        <v>91</v>
      </c>
      <c r="B60" s="50">
        <v>0</v>
      </c>
      <c r="C60" s="48">
        <v>0</v>
      </c>
      <c r="D60" s="48">
        <v>2</v>
      </c>
      <c r="E60" s="50">
        <v>0</v>
      </c>
      <c r="F60" s="47">
        <f aca="true" t="shared" si="4" ref="F60:F69">SUM(B60:E60)</f>
        <v>2</v>
      </c>
    </row>
    <row r="61" spans="1:6" s="35" customFormat="1" ht="13.5" customHeight="1">
      <c r="A61" s="47" t="s">
        <v>113</v>
      </c>
      <c r="B61" s="50">
        <v>0</v>
      </c>
      <c r="C61" s="48">
        <v>0</v>
      </c>
      <c r="D61" s="48">
        <v>1</v>
      </c>
      <c r="E61" s="50">
        <v>0</v>
      </c>
      <c r="F61" s="47">
        <f t="shared" si="4"/>
        <v>1</v>
      </c>
    </row>
    <row r="62" spans="1:6" s="35" customFormat="1" ht="13.5" customHeight="1">
      <c r="A62" s="47" t="s">
        <v>116</v>
      </c>
      <c r="B62" s="50">
        <v>0</v>
      </c>
      <c r="C62" s="48">
        <v>1</v>
      </c>
      <c r="D62" s="48">
        <v>3</v>
      </c>
      <c r="E62" s="50">
        <v>0</v>
      </c>
      <c r="F62" s="47">
        <f t="shared" si="4"/>
        <v>4</v>
      </c>
    </row>
    <row r="63" spans="1:6" s="35" customFormat="1" ht="13.5" customHeight="1">
      <c r="A63" s="47" t="s">
        <v>94</v>
      </c>
      <c r="B63" s="50">
        <v>0</v>
      </c>
      <c r="C63" s="48">
        <v>0</v>
      </c>
      <c r="D63" s="48">
        <v>5</v>
      </c>
      <c r="E63" s="50">
        <v>0</v>
      </c>
      <c r="F63" s="47">
        <f t="shared" si="4"/>
        <v>5</v>
      </c>
    </row>
    <row r="64" spans="1:6" s="35" customFormat="1" ht="13.5" customHeight="1">
      <c r="A64" s="47" t="s">
        <v>120</v>
      </c>
      <c r="B64" s="50">
        <v>0</v>
      </c>
      <c r="C64" s="48">
        <v>0</v>
      </c>
      <c r="D64" s="48">
        <v>1</v>
      </c>
      <c r="E64" s="50">
        <v>0</v>
      </c>
      <c r="F64" s="47">
        <f t="shared" si="4"/>
        <v>1</v>
      </c>
    </row>
    <row r="65" spans="1:6" s="35" customFormat="1" ht="13.5" customHeight="1">
      <c r="A65" s="47" t="s">
        <v>121</v>
      </c>
      <c r="B65" s="50">
        <v>0</v>
      </c>
      <c r="C65" s="48">
        <v>0</v>
      </c>
      <c r="D65" s="48">
        <v>1</v>
      </c>
      <c r="E65" s="50">
        <v>0</v>
      </c>
      <c r="F65" s="47">
        <f t="shared" si="4"/>
        <v>1</v>
      </c>
    </row>
    <row r="66" spans="1:6" s="35" customFormat="1" ht="13.5" customHeight="1">
      <c r="A66" s="47" t="s">
        <v>86</v>
      </c>
      <c r="B66" s="48">
        <v>0</v>
      </c>
      <c r="C66" s="48">
        <v>0</v>
      </c>
      <c r="D66" s="48">
        <v>2</v>
      </c>
      <c r="E66" s="50">
        <v>1</v>
      </c>
      <c r="F66" s="47">
        <f t="shared" si="4"/>
        <v>3</v>
      </c>
    </row>
    <row r="67" spans="1:6" s="35" customFormat="1" ht="13.5" customHeight="1">
      <c r="A67" s="51" t="s">
        <v>125</v>
      </c>
      <c r="B67" s="53">
        <v>0</v>
      </c>
      <c r="C67" s="53">
        <v>0</v>
      </c>
      <c r="D67" s="53">
        <v>1</v>
      </c>
      <c r="E67" s="52">
        <v>0</v>
      </c>
      <c r="F67" s="51">
        <f t="shared" si="4"/>
        <v>1</v>
      </c>
    </row>
    <row r="68" spans="1:6" s="35" customFormat="1" ht="13.5" customHeight="1">
      <c r="A68" s="56" t="s">
        <v>102</v>
      </c>
      <c r="B68" s="59">
        <v>2</v>
      </c>
      <c r="C68" s="58">
        <v>8</v>
      </c>
      <c r="D68" s="58">
        <v>3</v>
      </c>
      <c r="E68" s="57">
        <v>0</v>
      </c>
      <c r="F68" s="56">
        <f t="shared" si="4"/>
        <v>13</v>
      </c>
    </row>
    <row r="69" spans="1:6" s="35" customFormat="1" ht="18" customHeight="1">
      <c r="A69" s="60" t="s">
        <v>43</v>
      </c>
      <c r="B69" s="61">
        <f>B7+B22+B34+B49+B59+B68</f>
        <v>397</v>
      </c>
      <c r="C69" s="61">
        <f>C7+C22+C34+C49+C59+C68</f>
        <v>1108</v>
      </c>
      <c r="D69" s="61">
        <f>D7+D22+D34+D49+D59+D68</f>
        <v>2251</v>
      </c>
      <c r="E69" s="61">
        <f>E7+E22+E34+E49+E59+E68</f>
        <v>110</v>
      </c>
      <c r="F69" s="62">
        <f t="shared" si="4"/>
        <v>3866</v>
      </c>
    </row>
  </sheetData>
  <mergeCells count="7">
    <mergeCell ref="A5:A6"/>
    <mergeCell ref="B5:E5"/>
    <mergeCell ref="F5:F6"/>
    <mergeCell ref="A1:F1"/>
    <mergeCell ref="A2:F2"/>
    <mergeCell ref="A3:F3"/>
    <mergeCell ref="A4:F4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3" max="3" width="31.57421875" style="0" customWidth="1"/>
  </cols>
  <sheetData>
    <row r="1" spans="1:10" ht="15.75" customHeight="1">
      <c r="A1" s="63"/>
      <c r="J1" s="63"/>
    </row>
    <row r="2" ht="15.75" customHeight="1">
      <c r="A2" s="64"/>
    </row>
    <row r="3" ht="15.75" customHeight="1"/>
    <row r="4" ht="15.75" customHeight="1"/>
    <row r="5" spans="1:10" ht="15.75" customHeight="1">
      <c r="A5" s="27"/>
      <c r="C5" s="65" t="s">
        <v>72</v>
      </c>
      <c r="D5" s="65" t="s">
        <v>73</v>
      </c>
      <c r="E5" s="27"/>
      <c r="F5" s="27"/>
      <c r="G5" s="27"/>
      <c r="H5" s="27"/>
      <c r="I5" s="27"/>
      <c r="J5" s="27"/>
    </row>
    <row r="6" spans="1:10" ht="15.75" customHeight="1">
      <c r="A6" s="66"/>
      <c r="C6" s="67" t="s">
        <v>70</v>
      </c>
      <c r="D6" s="85">
        <v>1587</v>
      </c>
      <c r="E6" s="66"/>
      <c r="F6" s="66"/>
      <c r="G6" s="66"/>
      <c r="H6" s="66"/>
      <c r="I6" s="66"/>
      <c r="J6" s="66"/>
    </row>
    <row r="7" spans="1:12" ht="15.75" customHeight="1">
      <c r="A7" s="66"/>
      <c r="B7" s="66"/>
      <c r="C7" s="68" t="s">
        <v>71</v>
      </c>
      <c r="D7" s="86">
        <v>2279</v>
      </c>
      <c r="E7" s="66"/>
      <c r="F7" s="66"/>
      <c r="G7" s="66"/>
      <c r="H7" s="66"/>
      <c r="I7" s="66"/>
      <c r="J7" s="66"/>
      <c r="K7" s="69"/>
      <c r="L7" s="69"/>
    </row>
    <row r="8" spans="1:10" ht="15.75" customHeight="1">
      <c r="A8" s="66"/>
      <c r="B8" s="66"/>
      <c r="D8">
        <f>SUM(D6:D7)</f>
        <v>3866</v>
      </c>
      <c r="E8" s="66"/>
      <c r="F8" s="66"/>
      <c r="G8" s="66"/>
      <c r="H8" s="66"/>
      <c r="I8" s="66"/>
      <c r="J8" s="66"/>
    </row>
    <row r="9" spans="1:10" ht="15.75" customHeight="1">
      <c r="A9" s="66"/>
      <c r="B9" s="66"/>
      <c r="E9" s="66"/>
      <c r="G9" s="66"/>
      <c r="H9" s="66"/>
      <c r="I9" s="66"/>
      <c r="J9" s="66"/>
    </row>
    <row r="10" spans="1:10" ht="15.75" customHeight="1">
      <c r="A10" s="66"/>
      <c r="B10" s="66"/>
      <c r="E10" s="66"/>
      <c r="F10" s="70"/>
      <c r="G10" s="66"/>
      <c r="H10" s="66"/>
      <c r="I10" s="66"/>
      <c r="J10" s="66"/>
    </row>
    <row r="11" spans="1:10" ht="15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5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5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5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5.75" customHeight="1">
      <c r="A18" s="66"/>
      <c r="B18" s="66"/>
      <c r="C18" s="68"/>
      <c r="D18" s="68"/>
      <c r="E18" s="66"/>
      <c r="F18" s="66"/>
      <c r="G18" s="66"/>
      <c r="H18" s="66"/>
      <c r="I18" s="66"/>
      <c r="J18" s="66"/>
    </row>
    <row r="19" spans="1:10" ht="15.75" customHeight="1">
      <c r="A19" s="68"/>
      <c r="B19" s="68"/>
      <c r="C19" s="68" t="s">
        <v>34</v>
      </c>
      <c r="D19" s="87">
        <v>2993</v>
      </c>
      <c r="F19" s="68"/>
      <c r="G19" s="68"/>
      <c r="H19" s="68"/>
      <c r="I19" s="68"/>
      <c r="J19" s="66"/>
    </row>
    <row r="20" spans="1:10" ht="15.75" customHeight="1">
      <c r="A20" s="68"/>
      <c r="B20" s="68"/>
      <c r="C20" s="68" t="s">
        <v>35</v>
      </c>
      <c r="D20" s="88">
        <v>873</v>
      </c>
      <c r="F20" s="68"/>
      <c r="G20" s="68"/>
      <c r="H20" s="68"/>
      <c r="I20" s="68"/>
      <c r="J20" s="66"/>
    </row>
    <row r="21" spans="1:10" ht="15.75" customHeight="1">
      <c r="A21" s="68"/>
      <c r="B21" s="68"/>
      <c r="C21" s="68"/>
      <c r="D21" s="68">
        <f>SUM(D19:D20)</f>
        <v>3866</v>
      </c>
      <c r="E21" s="68"/>
      <c r="F21" s="68"/>
      <c r="G21" s="68"/>
      <c r="H21" s="68"/>
      <c r="I21" s="68"/>
      <c r="J21" s="66"/>
    </row>
    <row r="22" spans="1:10" ht="15.75" customHeight="1">
      <c r="A22" s="68"/>
      <c r="B22" s="68"/>
      <c r="C22" s="68"/>
      <c r="D22" s="68"/>
      <c r="E22" s="68"/>
      <c r="F22" s="68"/>
      <c r="G22" s="68"/>
      <c r="H22" s="68"/>
      <c r="I22" s="68"/>
      <c r="J22" s="66"/>
    </row>
    <row r="23" spans="1:10" ht="15.75" customHeight="1">
      <c r="A23" s="68"/>
      <c r="B23" s="68"/>
      <c r="C23" s="68"/>
      <c r="D23" s="68"/>
      <c r="E23" s="68"/>
      <c r="F23" s="68"/>
      <c r="G23" s="68"/>
      <c r="H23" s="68"/>
      <c r="I23" s="68"/>
      <c r="J23" s="66"/>
    </row>
    <row r="24" spans="1:10" ht="15.75" customHeight="1">
      <c r="A24" s="68"/>
      <c r="B24" s="68"/>
      <c r="C24" s="68"/>
      <c r="D24" s="68"/>
      <c r="E24" s="68"/>
      <c r="F24" s="68"/>
      <c r="G24" s="68"/>
      <c r="H24" s="68"/>
      <c r="I24" s="68"/>
      <c r="J24" s="66"/>
    </row>
    <row r="25" spans="1:10" ht="15.75" customHeight="1">
      <c r="A25" s="68"/>
      <c r="B25" s="68"/>
      <c r="C25" s="68"/>
      <c r="D25" s="68"/>
      <c r="E25" s="68"/>
      <c r="F25" s="68"/>
      <c r="G25" s="68"/>
      <c r="H25" s="68"/>
      <c r="I25" s="68"/>
      <c r="J25" s="66"/>
    </row>
    <row r="26" spans="1:10" ht="15.75" customHeight="1">
      <c r="A26" s="68"/>
      <c r="B26" s="68"/>
      <c r="C26" s="68"/>
      <c r="D26" s="68"/>
      <c r="E26" s="68"/>
      <c r="F26" s="68"/>
      <c r="G26" s="68"/>
      <c r="H26" s="68"/>
      <c r="I26" s="68"/>
      <c r="J26" s="66"/>
    </row>
    <row r="27" spans="1:10" ht="15.75" customHeight="1">
      <c r="A27" s="68"/>
      <c r="B27" s="68"/>
      <c r="C27" s="68"/>
      <c r="D27" s="68"/>
      <c r="E27" s="68"/>
      <c r="F27" s="68"/>
      <c r="G27" s="68"/>
      <c r="H27" s="68"/>
      <c r="I27" s="68"/>
      <c r="J27" s="66"/>
    </row>
    <row r="28" spans="1:10" ht="15.75" customHeight="1">
      <c r="A28" s="68"/>
      <c r="B28" s="68"/>
      <c r="C28" s="68"/>
      <c r="D28" s="68"/>
      <c r="E28" s="68"/>
      <c r="F28" s="68"/>
      <c r="G28" s="68"/>
      <c r="H28" s="68"/>
      <c r="I28" s="68"/>
      <c r="J28" s="66"/>
    </row>
    <row r="29" spans="1:10" ht="15.75" customHeight="1">
      <c r="A29" s="68"/>
      <c r="B29" s="68"/>
      <c r="C29" s="68"/>
      <c r="D29" s="68"/>
      <c r="E29" s="68"/>
      <c r="F29" s="68"/>
      <c r="G29" s="68"/>
      <c r="H29" s="68"/>
      <c r="I29" s="68"/>
      <c r="J29" s="66"/>
    </row>
    <row r="30" spans="1:10" ht="15.75" customHeight="1">
      <c r="A30" s="68"/>
      <c r="B30" s="68"/>
      <c r="C30" s="68"/>
      <c r="D30" s="68"/>
      <c r="E30" s="68"/>
      <c r="F30" s="68"/>
      <c r="G30" s="68"/>
      <c r="H30" s="68"/>
      <c r="I30" s="68"/>
      <c r="J30" s="66"/>
    </row>
    <row r="31" spans="1:10" ht="15.75" customHeight="1">
      <c r="A31" s="68"/>
      <c r="B31" s="68"/>
      <c r="C31" s="68"/>
      <c r="D31" s="68"/>
      <c r="E31" s="68"/>
      <c r="F31" s="68"/>
      <c r="G31" s="68"/>
      <c r="H31" s="68"/>
      <c r="I31" s="68"/>
      <c r="J31" s="66"/>
    </row>
    <row r="32" spans="1:10" ht="15.75" customHeight="1">
      <c r="A32" s="68"/>
      <c r="B32" s="68"/>
      <c r="C32" s="71" t="s">
        <v>67</v>
      </c>
      <c r="D32" s="85">
        <v>107</v>
      </c>
      <c r="E32" s="68"/>
      <c r="F32" s="68"/>
      <c r="G32" s="68"/>
      <c r="H32" s="68"/>
      <c r="I32" s="68"/>
      <c r="J32" s="66"/>
    </row>
    <row r="33" spans="1:10" ht="15.75" customHeight="1">
      <c r="A33" s="68"/>
      <c r="B33" s="68"/>
      <c r="C33" s="71" t="s">
        <v>68</v>
      </c>
      <c r="D33" s="86">
        <v>3624</v>
      </c>
      <c r="E33" s="68"/>
      <c r="F33" s="68"/>
      <c r="G33" s="68"/>
      <c r="H33" s="68"/>
      <c r="I33" s="68"/>
      <c r="J33" s="66"/>
    </row>
    <row r="34" spans="1:10" ht="15.75" customHeight="1">
      <c r="A34" s="68"/>
      <c r="B34" s="68"/>
      <c r="C34" s="71" t="s">
        <v>69</v>
      </c>
      <c r="D34" s="86">
        <v>135</v>
      </c>
      <c r="E34" s="68"/>
      <c r="F34" s="68"/>
      <c r="G34" s="68"/>
      <c r="H34" s="68"/>
      <c r="I34" s="68"/>
      <c r="J34" s="66"/>
    </row>
    <row r="35" spans="1:10" ht="15.75" customHeight="1">
      <c r="A35" s="68"/>
      <c r="B35" s="68"/>
      <c r="E35" s="68"/>
      <c r="F35" s="68"/>
      <c r="G35" s="68"/>
      <c r="H35" s="68"/>
      <c r="I35" s="68"/>
      <c r="J35" s="66"/>
    </row>
    <row r="36" spans="1:10" ht="15.75" customHeight="1">
      <c r="A36" s="68"/>
      <c r="B36" s="68"/>
      <c r="C36" s="68"/>
      <c r="D36" s="68"/>
      <c r="E36" s="68"/>
      <c r="F36" s="68"/>
      <c r="G36" s="68"/>
      <c r="H36" s="68"/>
      <c r="I36" s="68"/>
      <c r="J36" s="66"/>
    </row>
    <row r="37" spans="1:10" ht="15.75" customHeight="1">
      <c r="A37" s="68"/>
      <c r="B37" s="68"/>
      <c r="C37" s="68"/>
      <c r="D37" s="68"/>
      <c r="E37" s="68"/>
      <c r="F37" s="68"/>
      <c r="G37" s="68"/>
      <c r="H37" s="68"/>
      <c r="I37" s="68"/>
      <c r="J37" s="66"/>
    </row>
    <row r="38" spans="1:10" ht="15.75" customHeight="1">
      <c r="A38" s="68"/>
      <c r="B38" s="68"/>
      <c r="C38" s="68"/>
      <c r="D38" s="68"/>
      <c r="E38" s="68"/>
      <c r="F38" s="68"/>
      <c r="G38" s="68"/>
      <c r="H38" s="68"/>
      <c r="I38" s="68"/>
      <c r="J38" s="66"/>
    </row>
    <row r="39" spans="1:10" ht="15.75" customHeight="1">
      <c r="A39" s="68"/>
      <c r="B39" s="68"/>
      <c r="C39" s="68"/>
      <c r="D39" s="68"/>
      <c r="E39" s="68"/>
      <c r="F39" s="68"/>
      <c r="G39" s="68"/>
      <c r="H39" s="68"/>
      <c r="I39" s="68"/>
      <c r="J39" s="66"/>
    </row>
    <row r="40" spans="1:10" ht="15.75" customHeight="1">
      <c r="A40" s="68"/>
      <c r="B40" s="68"/>
      <c r="C40" s="68"/>
      <c r="D40" s="68"/>
      <c r="E40" s="68"/>
      <c r="F40" s="68"/>
      <c r="G40" s="68"/>
      <c r="H40" s="68"/>
      <c r="I40" s="68"/>
      <c r="J40" s="66"/>
    </row>
    <row r="41" spans="1:10" ht="15.75" customHeight="1">
      <c r="A41" s="68"/>
      <c r="B41" s="68"/>
      <c r="C41" s="68"/>
      <c r="D41" s="68"/>
      <c r="E41" s="68"/>
      <c r="F41" s="68"/>
      <c r="G41" s="68"/>
      <c r="H41" s="68"/>
      <c r="I41" s="68"/>
      <c r="J41" s="66"/>
    </row>
    <row r="42" spans="1:10" ht="15.75" customHeight="1">
      <c r="A42" s="68"/>
      <c r="B42" s="68"/>
      <c r="C42" s="68"/>
      <c r="D42" s="68"/>
      <c r="E42" s="68"/>
      <c r="F42" s="68"/>
      <c r="G42" s="68"/>
      <c r="H42" s="68"/>
      <c r="I42" s="68"/>
      <c r="J42" s="66"/>
    </row>
    <row r="43" spans="1:10" ht="15.75" customHeight="1">
      <c r="A43" s="68"/>
      <c r="B43" s="68"/>
      <c r="C43" s="68"/>
      <c r="D43" s="68"/>
      <c r="E43" s="68"/>
      <c r="F43" s="68"/>
      <c r="G43" s="68"/>
      <c r="H43" s="68"/>
      <c r="I43" s="68"/>
      <c r="J43" s="66"/>
    </row>
    <row r="44" spans="1:10" ht="15.75" customHeight="1">
      <c r="A44" s="68"/>
      <c r="B44" s="68"/>
      <c r="C44" s="68"/>
      <c r="D44" s="68"/>
      <c r="E44" s="68"/>
      <c r="F44" s="68"/>
      <c r="G44" s="68"/>
      <c r="H44" s="68"/>
      <c r="I44" s="68"/>
      <c r="J44" s="66"/>
    </row>
    <row r="45" spans="1:10" ht="15.75" customHeight="1">
      <c r="A45" s="68"/>
      <c r="B45" s="68"/>
      <c r="C45" s="68"/>
      <c r="D45" s="68"/>
      <c r="E45" s="68"/>
      <c r="F45" s="68"/>
      <c r="G45" s="68"/>
      <c r="H45" s="68"/>
      <c r="I45" s="68"/>
      <c r="J45" s="66"/>
    </row>
    <row r="46" spans="1:10" ht="15.75" customHeight="1">
      <c r="A46" s="72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5.75" customHeight="1">
      <c r="A47" s="72"/>
      <c r="B47" s="74"/>
      <c r="C47" s="75"/>
      <c r="D47" s="76" t="s">
        <v>74</v>
      </c>
      <c r="E47" s="76" t="s">
        <v>75</v>
      </c>
      <c r="F47" s="74"/>
      <c r="G47" s="72"/>
      <c r="H47" s="74"/>
      <c r="I47" s="74"/>
      <c r="J47" s="77"/>
    </row>
    <row r="48" spans="1:10" ht="15.75" customHeight="1">
      <c r="A48" s="72"/>
      <c r="B48" s="74"/>
      <c r="C48" s="78" t="s">
        <v>36</v>
      </c>
      <c r="D48" s="38">
        <v>136</v>
      </c>
      <c r="E48" s="38">
        <v>261</v>
      </c>
      <c r="F48" s="74"/>
      <c r="G48" s="72"/>
      <c r="H48" s="74"/>
      <c r="I48" s="74"/>
      <c r="J48" s="77"/>
    </row>
    <row r="49" spans="1:10" ht="15.75" customHeight="1">
      <c r="A49" s="72"/>
      <c r="B49" s="74"/>
      <c r="C49" s="78" t="s">
        <v>37</v>
      </c>
      <c r="D49" s="38">
        <v>308</v>
      </c>
      <c r="E49" s="38">
        <v>121</v>
      </c>
      <c r="F49" s="74"/>
      <c r="G49" s="72"/>
      <c r="H49" s="74"/>
      <c r="I49" s="74"/>
      <c r="J49" s="77"/>
    </row>
    <row r="50" spans="1:9" ht="15.75" customHeight="1">
      <c r="A50" s="72"/>
      <c r="B50" s="74"/>
      <c r="C50" s="78" t="s">
        <v>38</v>
      </c>
      <c r="D50" s="38">
        <v>514</v>
      </c>
      <c r="E50" s="38">
        <v>165</v>
      </c>
      <c r="F50" s="74"/>
      <c r="G50" s="72"/>
      <c r="H50" s="74"/>
      <c r="I50" s="74"/>
    </row>
    <row r="51" spans="1:9" ht="15.75" customHeight="1">
      <c r="A51" s="72"/>
      <c r="B51" s="74"/>
      <c r="C51" s="78" t="s">
        <v>39</v>
      </c>
      <c r="D51" s="38">
        <v>857</v>
      </c>
      <c r="E51" s="38">
        <v>170</v>
      </c>
      <c r="F51" s="74"/>
      <c r="G51" s="72"/>
      <c r="H51" s="74"/>
      <c r="I51" s="74"/>
    </row>
    <row r="52" spans="1:9" ht="15.75" customHeight="1">
      <c r="A52" s="72"/>
      <c r="B52" s="74"/>
      <c r="C52" s="78" t="s">
        <v>40</v>
      </c>
      <c r="D52" s="38">
        <v>1102</v>
      </c>
      <c r="E52" s="38">
        <v>122</v>
      </c>
      <c r="F52" s="74"/>
      <c r="G52" s="72"/>
      <c r="H52" s="74"/>
      <c r="I52" s="74"/>
    </row>
    <row r="53" spans="1:9" ht="15.75" customHeight="1">
      <c r="A53" s="72"/>
      <c r="B53" s="74"/>
      <c r="C53" s="78" t="s">
        <v>41</v>
      </c>
      <c r="D53" s="38">
        <v>76</v>
      </c>
      <c r="E53" s="38">
        <v>34</v>
      </c>
      <c r="F53" s="74"/>
      <c r="G53" s="72"/>
      <c r="H53" s="74"/>
      <c r="I53" s="74"/>
    </row>
    <row r="54" spans="1:9" ht="15.75" customHeight="1">
      <c r="A54" s="72"/>
      <c r="B54" s="74"/>
      <c r="D54" s="83">
        <f>SUM(D48:D53)</f>
        <v>2993</v>
      </c>
      <c r="E54" s="83">
        <f>SUM(E48:E53)</f>
        <v>873</v>
      </c>
      <c r="F54" s="74"/>
      <c r="G54" s="72"/>
      <c r="H54" s="74"/>
      <c r="I54" s="74"/>
    </row>
    <row r="55" spans="1:9" ht="15.75" customHeight="1">
      <c r="A55" s="72"/>
      <c r="B55" s="74"/>
      <c r="F55" s="74"/>
      <c r="G55" s="72"/>
      <c r="H55" s="74"/>
      <c r="I55" s="74"/>
    </row>
    <row r="56" spans="1:9" ht="15.75" customHeight="1">
      <c r="A56" s="72"/>
      <c r="B56" s="74"/>
      <c r="F56" s="74"/>
      <c r="G56" s="72"/>
      <c r="H56" s="74"/>
      <c r="I56" s="74"/>
    </row>
    <row r="57" spans="1:10" ht="15.75" customHeight="1">
      <c r="A57" s="72"/>
      <c r="B57" s="74"/>
      <c r="C57" s="74"/>
      <c r="D57" s="72"/>
      <c r="E57" s="74"/>
      <c r="F57" s="74"/>
      <c r="G57" s="72"/>
      <c r="H57" s="74"/>
      <c r="I57" s="74"/>
      <c r="J57" s="77"/>
    </row>
    <row r="58" spans="1:10" ht="15.75" customHeight="1">
      <c r="A58" s="72"/>
      <c r="B58" s="74"/>
      <c r="C58" s="74"/>
      <c r="D58" s="72"/>
      <c r="E58" s="74"/>
      <c r="F58" s="74"/>
      <c r="G58" s="72"/>
      <c r="H58" s="74"/>
      <c r="I58" s="74"/>
      <c r="J58" s="77"/>
    </row>
    <row r="59" spans="1:10" ht="15.75" customHeight="1">
      <c r="A59" s="72"/>
      <c r="B59" s="74"/>
      <c r="C59" s="74"/>
      <c r="D59" s="72"/>
      <c r="E59" s="74"/>
      <c r="F59" s="74"/>
      <c r="G59" s="72"/>
      <c r="H59" s="74"/>
      <c r="I59" s="74"/>
      <c r="J59" s="77"/>
    </row>
    <row r="60" spans="1:9" ht="15.75" customHeight="1">
      <c r="A60" s="72"/>
      <c r="B60" s="74"/>
      <c r="C60" s="74"/>
      <c r="D60" s="72"/>
      <c r="E60" s="74"/>
      <c r="F60" s="74"/>
      <c r="G60" s="72"/>
      <c r="H60" s="74"/>
      <c r="I60" s="74"/>
    </row>
    <row r="61" spans="1:9" ht="15.75" customHeight="1">
      <c r="A61" s="72"/>
      <c r="B61" s="74"/>
      <c r="C61" s="79" t="s">
        <v>36</v>
      </c>
      <c r="D61" s="79">
        <v>397</v>
      </c>
      <c r="E61" s="74"/>
      <c r="F61" s="74"/>
      <c r="G61" s="72"/>
      <c r="H61" s="74"/>
      <c r="I61" s="74"/>
    </row>
    <row r="62" spans="1:11" ht="15.75" customHeight="1">
      <c r="A62" s="72"/>
      <c r="B62" s="74"/>
      <c r="C62" s="79" t="s">
        <v>103</v>
      </c>
      <c r="D62" s="79">
        <v>1108</v>
      </c>
      <c r="E62" s="74"/>
      <c r="F62" s="74"/>
      <c r="G62" s="72"/>
      <c r="H62" s="74"/>
      <c r="I62" s="74"/>
      <c r="J62" s="69"/>
      <c r="K62" s="80"/>
    </row>
    <row r="63" spans="1:11" ht="15.75" customHeight="1">
      <c r="A63" s="72"/>
      <c r="B63" s="74"/>
      <c r="C63" s="79" t="s">
        <v>104</v>
      </c>
      <c r="D63" s="79">
        <v>2251</v>
      </c>
      <c r="E63" s="74"/>
      <c r="F63" s="74"/>
      <c r="G63" s="72"/>
      <c r="H63" s="74"/>
      <c r="I63" s="74"/>
      <c r="J63" s="69"/>
      <c r="K63" s="80"/>
    </row>
    <row r="64" spans="1:11" ht="15.75" customHeight="1">
      <c r="A64" s="72"/>
      <c r="B64" s="74"/>
      <c r="C64" s="79" t="s">
        <v>105</v>
      </c>
      <c r="D64" s="79">
        <v>110</v>
      </c>
      <c r="E64" s="74"/>
      <c r="F64" s="74"/>
      <c r="G64" s="72"/>
      <c r="H64" s="74"/>
      <c r="I64" s="74"/>
      <c r="J64" s="69"/>
      <c r="K64" s="80"/>
    </row>
    <row r="65" spans="1:11" ht="15.75" customHeight="1">
      <c r="A65" s="72"/>
      <c r="B65" s="74"/>
      <c r="D65">
        <f>SUM(D61:D64)</f>
        <v>3866</v>
      </c>
      <c r="E65" s="74"/>
      <c r="F65" s="74"/>
      <c r="G65" s="72"/>
      <c r="H65" s="74"/>
      <c r="I65" s="74"/>
      <c r="J65" s="69"/>
      <c r="K65" s="80"/>
    </row>
    <row r="66" spans="1:11" ht="15.75" customHeight="1">
      <c r="A66" s="72"/>
      <c r="B66" s="74"/>
      <c r="E66" s="74"/>
      <c r="F66" s="74"/>
      <c r="G66" s="72"/>
      <c r="H66" s="74"/>
      <c r="I66" s="74"/>
      <c r="J66" s="69"/>
      <c r="K66" s="80"/>
    </row>
    <row r="67" spans="1:9" ht="15.75" customHeight="1">
      <c r="A67" s="72"/>
      <c r="B67" s="74"/>
      <c r="E67" s="74"/>
      <c r="F67" s="74"/>
      <c r="G67" s="72"/>
      <c r="H67" s="74"/>
      <c r="I67" s="74"/>
    </row>
    <row r="68" spans="1:9" ht="15.75" customHeight="1">
      <c r="A68" s="72"/>
      <c r="B68" s="74"/>
      <c r="E68" s="74"/>
      <c r="F68" s="74"/>
      <c r="G68" s="72"/>
      <c r="H68" s="74"/>
      <c r="I68" s="74"/>
    </row>
    <row r="69" spans="1:9" ht="15.75" customHeight="1">
      <c r="A69" s="72"/>
      <c r="B69" s="74"/>
      <c r="C69" s="74"/>
      <c r="D69" s="72"/>
      <c r="E69" s="74"/>
      <c r="F69" s="74"/>
      <c r="G69" s="72"/>
      <c r="H69" s="74"/>
      <c r="I69" s="74"/>
    </row>
    <row r="70" spans="1:9" ht="15.75" customHeight="1">
      <c r="A70" s="72"/>
      <c r="B70" s="74"/>
      <c r="C70" s="74"/>
      <c r="D70" s="72"/>
      <c r="E70" s="74"/>
      <c r="F70" s="74"/>
      <c r="G70" s="72"/>
      <c r="H70" s="74"/>
      <c r="I70" s="74"/>
    </row>
    <row r="71" spans="1:9" ht="15.75" customHeight="1">
      <c r="A71" s="72"/>
      <c r="B71" s="74"/>
      <c r="C71" s="74"/>
      <c r="D71" s="72"/>
      <c r="E71" s="74"/>
      <c r="F71" s="74"/>
      <c r="G71" s="72"/>
      <c r="H71" s="74"/>
      <c r="I71" s="74"/>
    </row>
    <row r="72" spans="1:9" ht="15.75" customHeight="1">
      <c r="A72" s="72"/>
      <c r="B72" s="74"/>
      <c r="C72" s="74"/>
      <c r="D72" s="72"/>
      <c r="E72" s="74"/>
      <c r="F72" s="74"/>
      <c r="G72" s="72"/>
      <c r="H72" s="74"/>
      <c r="I72" s="74"/>
    </row>
    <row r="73" spans="1:9" ht="15.75" customHeight="1">
      <c r="A73" s="72"/>
      <c r="B73" s="74"/>
      <c r="C73" s="74"/>
      <c r="D73" s="72"/>
      <c r="E73" s="74"/>
      <c r="F73" s="74"/>
      <c r="G73" s="72"/>
      <c r="H73" s="74"/>
      <c r="I73" s="74"/>
    </row>
    <row r="74" spans="1:9" ht="15.75" customHeight="1">
      <c r="A74" s="72"/>
      <c r="B74" s="74"/>
      <c r="C74" s="74"/>
      <c r="D74" s="72"/>
      <c r="E74" s="74"/>
      <c r="F74" s="74"/>
      <c r="G74" s="72"/>
      <c r="H74" s="74"/>
      <c r="I74" s="74"/>
    </row>
    <row r="75" spans="1:9" ht="15.75" customHeight="1">
      <c r="A75" s="72"/>
      <c r="B75" s="74"/>
      <c r="C75" s="74"/>
      <c r="D75" s="72"/>
      <c r="E75" s="74"/>
      <c r="F75" s="74"/>
      <c r="G75" s="72"/>
      <c r="H75" s="74"/>
      <c r="I75" s="74"/>
    </row>
    <row r="76" spans="1:10" ht="15.75" customHeight="1">
      <c r="A76" s="6"/>
      <c r="B76" s="6"/>
      <c r="C76" s="81"/>
      <c r="E76" s="6"/>
      <c r="F76" s="6"/>
      <c r="G76" s="6"/>
      <c r="H76" s="6"/>
      <c r="I76" s="6"/>
      <c r="J76" s="6"/>
    </row>
    <row r="77" ht="15.75" customHeight="1"/>
    <row r="78" ht="15.75" customHeight="1"/>
    <row r="79" ht="15.75" customHeight="1"/>
    <row r="80" spans="3:4" ht="15.75" customHeight="1">
      <c r="C80" s="65" t="s">
        <v>79</v>
      </c>
      <c r="D80" s="32">
        <v>403</v>
      </c>
    </row>
    <row r="81" spans="3:4" ht="15.75" customHeight="1">
      <c r="C81" s="81" t="s">
        <v>76</v>
      </c>
      <c r="D81" s="32">
        <v>665</v>
      </c>
    </row>
    <row r="82" spans="3:4" ht="15.75" customHeight="1">
      <c r="C82" s="82" t="s">
        <v>77</v>
      </c>
      <c r="D82" s="32">
        <v>715</v>
      </c>
    </row>
    <row r="83" spans="1:9" s="35" customFormat="1" ht="15.75" customHeight="1">
      <c r="A83" s="79"/>
      <c r="B83" s="79"/>
      <c r="C83" s="82" t="s">
        <v>78</v>
      </c>
      <c r="D83" s="32">
        <v>776</v>
      </c>
      <c r="F83" s="79"/>
      <c r="G83" s="79"/>
      <c r="H83" s="79"/>
      <c r="I83" s="79"/>
    </row>
    <row r="84" spans="1:9" s="35" customFormat="1" ht="15.75" customHeight="1">
      <c r="A84" s="79"/>
      <c r="B84" s="79"/>
      <c r="C84" s="82" t="s">
        <v>12</v>
      </c>
      <c r="D84" s="32">
        <v>645</v>
      </c>
      <c r="F84" s="79"/>
      <c r="G84" s="79"/>
      <c r="H84" s="79"/>
      <c r="I84" s="79"/>
    </row>
    <row r="85" spans="1:9" s="6" customFormat="1" ht="15.75" customHeight="1">
      <c r="A85" s="73"/>
      <c r="B85" s="73"/>
      <c r="C85" s="82" t="s">
        <v>16</v>
      </c>
      <c r="D85" s="32">
        <v>268</v>
      </c>
      <c r="F85" s="73"/>
      <c r="G85" s="73"/>
      <c r="H85" s="73"/>
      <c r="I85" s="73"/>
    </row>
    <row r="86" spans="3:4" s="65" customFormat="1" ht="15.75" customHeight="1">
      <c r="C86" s="82" t="s">
        <v>17</v>
      </c>
      <c r="D86" s="89">
        <v>334</v>
      </c>
    </row>
    <row r="87" spans="2:4" s="6" customFormat="1" ht="15.75" customHeight="1">
      <c r="B87" s="81"/>
      <c r="C87" s="82" t="s">
        <v>10</v>
      </c>
      <c r="D87" s="89">
        <v>57</v>
      </c>
    </row>
    <row r="88" spans="2:4" s="65" customFormat="1" ht="15.75" customHeight="1">
      <c r="B88" s="82"/>
      <c r="D88" s="65">
        <f>SUM(D80:D87)</f>
        <v>3863</v>
      </c>
    </row>
    <row r="89" s="65" customFormat="1" ht="12.75">
      <c r="B89" s="82"/>
    </row>
    <row r="90" s="65" customFormat="1" ht="12.75">
      <c r="B90" s="82"/>
    </row>
    <row r="91" s="65" customFormat="1" ht="12.75">
      <c r="B91" s="82"/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showGridLines="0" zoomScale="75" zoomScaleNormal="75" workbookViewId="0" topLeftCell="A1">
      <selection activeCell="A9" sqref="A9"/>
    </sheetView>
  </sheetViews>
  <sheetFormatPr defaultColWidth="9.140625" defaultRowHeight="12.75"/>
  <cols>
    <col min="1" max="1" width="28.8515625" style="0" customWidth="1"/>
    <col min="2" max="27" width="9.57421875" style="0" customWidth="1"/>
  </cols>
  <sheetData>
    <row r="1" spans="1:27" ht="18">
      <c r="A1" s="104" t="s">
        <v>130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8.75">
      <c r="A2" s="105" t="s">
        <v>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47.25" customHeight="1">
      <c r="A3" s="104" t="s">
        <v>131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ht="18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ht="33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</row>
    <row r="6" spans="1:27" ht="25.5" customHeight="1">
      <c r="A6" s="108" t="s">
        <v>132</v>
      </c>
      <c r="B6" s="109" t="s">
        <v>133</v>
      </c>
      <c r="C6" s="110"/>
      <c r="D6" s="109" t="s">
        <v>134</v>
      </c>
      <c r="E6" s="110"/>
      <c r="F6" s="109" t="s">
        <v>135</v>
      </c>
      <c r="G6" s="110"/>
      <c r="H6" s="109" t="s">
        <v>136</v>
      </c>
      <c r="I6" s="110"/>
      <c r="J6" s="109" t="s">
        <v>137</v>
      </c>
      <c r="K6" s="110"/>
      <c r="L6" s="109" t="s">
        <v>138</v>
      </c>
      <c r="M6" s="110"/>
      <c r="N6" s="109" t="s">
        <v>139</v>
      </c>
      <c r="O6" s="110"/>
      <c r="P6" s="109" t="s">
        <v>140</v>
      </c>
      <c r="Q6" s="110"/>
      <c r="R6" s="109" t="s">
        <v>141</v>
      </c>
      <c r="S6" s="110"/>
      <c r="T6" s="109" t="s">
        <v>142</v>
      </c>
      <c r="U6" s="110"/>
      <c r="V6" s="109" t="s">
        <v>143</v>
      </c>
      <c r="W6" s="110"/>
      <c r="X6" s="109" t="s">
        <v>144</v>
      </c>
      <c r="Y6" s="110"/>
      <c r="Z6" s="109" t="s">
        <v>145</v>
      </c>
      <c r="AA6" s="110"/>
    </row>
    <row r="7" spans="1:33" ht="29.25" customHeight="1">
      <c r="A7" s="111"/>
      <c r="B7" s="112" t="s">
        <v>146</v>
      </c>
      <c r="C7" s="113" t="s">
        <v>185</v>
      </c>
      <c r="D7" s="112" t="s">
        <v>146</v>
      </c>
      <c r="E7" s="113" t="s">
        <v>185</v>
      </c>
      <c r="F7" s="112" t="s">
        <v>146</v>
      </c>
      <c r="G7" s="113" t="s">
        <v>185</v>
      </c>
      <c r="H7" s="112" t="s">
        <v>146</v>
      </c>
      <c r="I7" s="113" t="s">
        <v>185</v>
      </c>
      <c r="J7" s="112" t="s">
        <v>146</v>
      </c>
      <c r="K7" s="113" t="s">
        <v>185</v>
      </c>
      <c r="L7" s="112" t="s">
        <v>146</v>
      </c>
      <c r="M7" s="113" t="s">
        <v>185</v>
      </c>
      <c r="N7" s="112" t="s">
        <v>146</v>
      </c>
      <c r="O7" s="113" t="s">
        <v>186</v>
      </c>
      <c r="P7" s="112" t="s">
        <v>146</v>
      </c>
      <c r="Q7" s="113" t="s">
        <v>187</v>
      </c>
      <c r="R7" s="112" t="s">
        <v>146</v>
      </c>
      <c r="S7" s="113" t="s">
        <v>188</v>
      </c>
      <c r="T7" s="112" t="s">
        <v>146</v>
      </c>
      <c r="U7" s="113" t="s">
        <v>189</v>
      </c>
      <c r="V7" s="112" t="s">
        <v>146</v>
      </c>
      <c r="W7" s="113" t="s">
        <v>190</v>
      </c>
      <c r="X7" s="112" t="s">
        <v>146</v>
      </c>
      <c r="Y7" s="113" t="s">
        <v>191</v>
      </c>
      <c r="Z7" s="112" t="s">
        <v>146</v>
      </c>
      <c r="AA7" s="113" t="s">
        <v>185</v>
      </c>
      <c r="AB7" s="81"/>
      <c r="AC7" s="81"/>
      <c r="AD7" s="81"/>
      <c r="AE7" s="81"/>
      <c r="AF7" s="81"/>
      <c r="AG7" s="81"/>
    </row>
    <row r="8" spans="1:28" ht="20.25" customHeight="1">
      <c r="A8" s="114" t="s">
        <v>147</v>
      </c>
      <c r="B8" s="115">
        <f aca="true" t="shared" si="0" ref="B8:AA8">SUM(B9:B11)</f>
        <v>20</v>
      </c>
      <c r="C8" s="116">
        <f t="shared" si="0"/>
        <v>2.2</v>
      </c>
      <c r="D8" s="115">
        <f t="shared" si="0"/>
        <v>23</v>
      </c>
      <c r="E8" s="116">
        <f t="shared" si="0"/>
        <v>3.6</v>
      </c>
      <c r="F8" s="115">
        <f t="shared" si="0"/>
        <v>11</v>
      </c>
      <c r="G8" s="116">
        <f t="shared" si="0"/>
        <v>1.2</v>
      </c>
      <c r="H8" s="115">
        <f t="shared" si="0"/>
        <v>29</v>
      </c>
      <c r="I8" s="116">
        <f t="shared" si="0"/>
        <v>2.9</v>
      </c>
      <c r="J8" s="115">
        <f t="shared" si="0"/>
        <v>30</v>
      </c>
      <c r="K8" s="116">
        <f t="shared" si="0"/>
        <v>2.8</v>
      </c>
      <c r="L8" s="115">
        <f t="shared" si="0"/>
        <v>10</v>
      </c>
      <c r="M8" s="116">
        <f t="shared" si="0"/>
        <v>1.1</v>
      </c>
      <c r="N8" s="115">
        <f t="shared" si="0"/>
        <v>19</v>
      </c>
      <c r="O8" s="116">
        <f t="shared" si="0"/>
        <v>3.2</v>
      </c>
      <c r="P8" s="115">
        <f t="shared" si="0"/>
        <v>19</v>
      </c>
      <c r="Q8" s="116">
        <f t="shared" si="0"/>
        <v>2.8</v>
      </c>
      <c r="R8" s="115">
        <f t="shared" si="0"/>
        <v>14</v>
      </c>
      <c r="S8" s="116">
        <f t="shared" si="0"/>
        <v>2.1</v>
      </c>
      <c r="T8" s="115">
        <f t="shared" si="0"/>
        <v>25</v>
      </c>
      <c r="U8" s="116">
        <f t="shared" si="0"/>
        <v>2.9</v>
      </c>
      <c r="V8" s="115">
        <f t="shared" si="0"/>
        <v>14</v>
      </c>
      <c r="W8" s="116">
        <f t="shared" si="0"/>
        <v>1.6</v>
      </c>
      <c r="X8" s="115">
        <f t="shared" si="0"/>
        <v>18</v>
      </c>
      <c r="Y8" s="116">
        <f t="shared" si="0"/>
        <v>1.7999999999999998</v>
      </c>
      <c r="Z8" s="115">
        <f t="shared" si="0"/>
        <v>232</v>
      </c>
      <c r="AA8" s="116">
        <f t="shared" si="0"/>
        <v>2.35</v>
      </c>
      <c r="AB8" s="117"/>
    </row>
    <row r="9" spans="1:28" ht="20.25" customHeight="1">
      <c r="A9" s="118" t="s">
        <v>148</v>
      </c>
      <c r="B9" s="119">
        <v>12</v>
      </c>
      <c r="C9" s="120">
        <v>1.4</v>
      </c>
      <c r="D9" s="119">
        <v>22</v>
      </c>
      <c r="E9" s="120">
        <v>3.5</v>
      </c>
      <c r="F9" s="119">
        <v>6</v>
      </c>
      <c r="G9" s="120">
        <v>0.5</v>
      </c>
      <c r="H9" s="119">
        <v>17</v>
      </c>
      <c r="I9" s="120">
        <v>1.6</v>
      </c>
      <c r="J9" s="119">
        <v>21</v>
      </c>
      <c r="K9" s="120">
        <v>1.9</v>
      </c>
      <c r="L9" s="119">
        <v>6</v>
      </c>
      <c r="M9" s="120">
        <v>0.8</v>
      </c>
      <c r="N9" s="119">
        <v>12</v>
      </c>
      <c r="O9" s="120">
        <v>1.4</v>
      </c>
      <c r="P9" s="119">
        <v>11</v>
      </c>
      <c r="Q9" s="120">
        <v>1.4</v>
      </c>
      <c r="R9" s="119">
        <v>11</v>
      </c>
      <c r="S9" s="120">
        <v>1.8</v>
      </c>
      <c r="T9" s="119">
        <v>20</v>
      </c>
      <c r="U9" s="120">
        <v>2.3</v>
      </c>
      <c r="V9" s="119">
        <v>10</v>
      </c>
      <c r="W9" s="120">
        <v>1.1</v>
      </c>
      <c r="X9" s="119">
        <v>15</v>
      </c>
      <c r="Y9" s="120">
        <v>1.65</v>
      </c>
      <c r="Z9" s="119">
        <f>B9+D9+F9+H9+J9+L9+N9+P9+R9+T9+V9+X9</f>
        <v>163</v>
      </c>
      <c r="AA9" s="120">
        <f>(C9+E9+G9+I9+K9+M9+O9+Q9+S9+U9+W9+Y9)/12</f>
        <v>1.6125</v>
      </c>
      <c r="AB9" s="117"/>
    </row>
    <row r="10" spans="1:28" ht="20.25" customHeight="1">
      <c r="A10" s="118" t="s">
        <v>149</v>
      </c>
      <c r="B10" s="119">
        <v>3</v>
      </c>
      <c r="C10" s="120">
        <v>0.3</v>
      </c>
      <c r="D10" s="119">
        <v>0</v>
      </c>
      <c r="E10" s="120">
        <v>0</v>
      </c>
      <c r="F10" s="119">
        <v>5</v>
      </c>
      <c r="G10" s="120">
        <v>0.7</v>
      </c>
      <c r="H10" s="119">
        <v>8</v>
      </c>
      <c r="I10" s="120">
        <v>0.9</v>
      </c>
      <c r="J10" s="119">
        <v>2</v>
      </c>
      <c r="K10" s="120">
        <v>0.3</v>
      </c>
      <c r="L10" s="119">
        <v>3</v>
      </c>
      <c r="M10" s="120">
        <v>0.2</v>
      </c>
      <c r="N10" s="119">
        <v>2</v>
      </c>
      <c r="O10" s="120">
        <v>0.5</v>
      </c>
      <c r="P10" s="119">
        <v>3</v>
      </c>
      <c r="Q10" s="120">
        <v>0.4</v>
      </c>
      <c r="R10" s="119">
        <v>0</v>
      </c>
      <c r="S10" s="120">
        <v>0.1</v>
      </c>
      <c r="T10" s="119">
        <v>1</v>
      </c>
      <c r="U10" s="120">
        <v>0.1</v>
      </c>
      <c r="V10" s="119">
        <v>4</v>
      </c>
      <c r="W10" s="120">
        <v>0.5</v>
      </c>
      <c r="X10" s="119">
        <v>3</v>
      </c>
      <c r="Y10" s="120">
        <v>0.15</v>
      </c>
      <c r="Z10" s="119">
        <f>B10+D10+F10+H10+J10+L10+N10+P10+R10+T10+V10+X10</f>
        <v>34</v>
      </c>
      <c r="AA10" s="120">
        <f>(C10+E10+G10+I10+K10+M10+O10+Q10+S10+U10+W10+Y10)/12</f>
        <v>0.3458333333333334</v>
      </c>
      <c r="AB10" s="117"/>
    </row>
    <row r="11" spans="1:28" ht="20.25" customHeight="1">
      <c r="A11" s="118" t="s">
        <v>150</v>
      </c>
      <c r="B11" s="119">
        <v>5</v>
      </c>
      <c r="C11" s="120">
        <v>0.5</v>
      </c>
      <c r="D11" s="119">
        <v>1</v>
      </c>
      <c r="E11" s="120">
        <v>0.1</v>
      </c>
      <c r="F11" s="119">
        <v>0</v>
      </c>
      <c r="G11" s="120">
        <v>0</v>
      </c>
      <c r="H11" s="119">
        <v>4</v>
      </c>
      <c r="I11" s="120">
        <v>0.4</v>
      </c>
      <c r="J11" s="119">
        <v>7</v>
      </c>
      <c r="K11" s="120">
        <v>0.6</v>
      </c>
      <c r="L11" s="119">
        <v>1</v>
      </c>
      <c r="M11" s="120">
        <v>0.1</v>
      </c>
      <c r="N11" s="119">
        <v>5</v>
      </c>
      <c r="O11" s="120">
        <v>1.3</v>
      </c>
      <c r="P11" s="119">
        <v>5</v>
      </c>
      <c r="Q11" s="120">
        <v>1</v>
      </c>
      <c r="R11" s="119">
        <v>3</v>
      </c>
      <c r="S11" s="120">
        <v>0.2</v>
      </c>
      <c r="T11" s="119">
        <v>4</v>
      </c>
      <c r="U11" s="120">
        <v>0.5</v>
      </c>
      <c r="V11" s="119">
        <v>0</v>
      </c>
      <c r="W11" s="120">
        <v>0</v>
      </c>
      <c r="X11" s="119">
        <v>0</v>
      </c>
      <c r="Y11" s="120">
        <v>0</v>
      </c>
      <c r="Z11" s="119">
        <f>B11+D11+F11+H11+J11+L11+N11+P11+R11+T11+V11+X11</f>
        <v>35</v>
      </c>
      <c r="AA11" s="120">
        <f>(C11+E11+G11+I11+K11+M11+O11+Q11+S11+U11+W11+Y11)/12</f>
        <v>0.39166666666666666</v>
      </c>
      <c r="AB11" s="117"/>
    </row>
    <row r="12" spans="1:28" ht="20.25" customHeight="1">
      <c r="A12" s="114" t="s">
        <v>151</v>
      </c>
      <c r="B12" s="115">
        <f aca="true" t="shared" si="1" ref="B12:AA12">SUM(B13:B14)</f>
        <v>21</v>
      </c>
      <c r="C12" s="116">
        <f t="shared" si="1"/>
        <v>2</v>
      </c>
      <c r="D12" s="115">
        <f t="shared" si="1"/>
        <v>16</v>
      </c>
      <c r="E12" s="116">
        <f t="shared" si="1"/>
        <v>1.5</v>
      </c>
      <c r="F12" s="115">
        <f t="shared" si="1"/>
        <v>11</v>
      </c>
      <c r="G12" s="116">
        <f t="shared" si="1"/>
        <v>1.2</v>
      </c>
      <c r="H12" s="115">
        <f t="shared" si="1"/>
        <v>15</v>
      </c>
      <c r="I12" s="116">
        <f t="shared" si="1"/>
        <v>1.5</v>
      </c>
      <c r="J12" s="115">
        <f t="shared" si="1"/>
        <v>16</v>
      </c>
      <c r="K12" s="116">
        <f t="shared" si="1"/>
        <v>1.6</v>
      </c>
      <c r="L12" s="115">
        <f t="shared" si="1"/>
        <v>18</v>
      </c>
      <c r="M12" s="116">
        <f t="shared" si="1"/>
        <v>2.2</v>
      </c>
      <c r="N12" s="115">
        <f t="shared" si="1"/>
        <v>26</v>
      </c>
      <c r="O12" s="116">
        <f t="shared" si="1"/>
        <v>2.5</v>
      </c>
      <c r="P12" s="115">
        <f t="shared" si="1"/>
        <v>22</v>
      </c>
      <c r="Q12" s="116">
        <f t="shared" si="1"/>
        <v>1.7</v>
      </c>
      <c r="R12" s="115">
        <f t="shared" si="1"/>
        <v>12</v>
      </c>
      <c r="S12" s="116">
        <f t="shared" si="1"/>
        <v>1.2000000000000002</v>
      </c>
      <c r="T12" s="115">
        <f t="shared" si="1"/>
        <v>14</v>
      </c>
      <c r="U12" s="116">
        <f t="shared" si="1"/>
        <v>1.4000000000000001</v>
      </c>
      <c r="V12" s="115">
        <f t="shared" si="1"/>
        <v>9</v>
      </c>
      <c r="W12" s="116">
        <f t="shared" si="1"/>
        <v>0.9</v>
      </c>
      <c r="X12" s="115">
        <f t="shared" si="1"/>
        <v>15</v>
      </c>
      <c r="Y12" s="116">
        <f t="shared" si="1"/>
        <v>1.3</v>
      </c>
      <c r="Z12" s="115">
        <f t="shared" si="1"/>
        <v>195</v>
      </c>
      <c r="AA12" s="116">
        <f t="shared" si="1"/>
        <v>1.5833333333333333</v>
      </c>
      <c r="AB12" s="117"/>
    </row>
    <row r="13" spans="1:28" ht="20.25" customHeight="1">
      <c r="A13" s="118" t="s">
        <v>152</v>
      </c>
      <c r="B13" s="119">
        <v>15</v>
      </c>
      <c r="C13" s="120">
        <v>1.3</v>
      </c>
      <c r="D13" s="119">
        <v>15</v>
      </c>
      <c r="E13" s="120">
        <v>1.4</v>
      </c>
      <c r="F13" s="119">
        <v>9</v>
      </c>
      <c r="G13" s="120">
        <v>1</v>
      </c>
      <c r="H13" s="119">
        <v>14</v>
      </c>
      <c r="I13" s="120">
        <v>1.4</v>
      </c>
      <c r="J13" s="119">
        <v>15</v>
      </c>
      <c r="K13" s="120">
        <v>1.6</v>
      </c>
      <c r="L13" s="119">
        <v>17</v>
      </c>
      <c r="M13" s="120">
        <v>2.1</v>
      </c>
      <c r="N13" s="119">
        <v>16</v>
      </c>
      <c r="O13" s="120">
        <v>1.4</v>
      </c>
      <c r="P13" s="119">
        <v>22</v>
      </c>
      <c r="Q13" s="120">
        <v>1.7</v>
      </c>
      <c r="R13" s="119">
        <v>11</v>
      </c>
      <c r="S13" s="120">
        <v>1.1</v>
      </c>
      <c r="T13" s="119">
        <v>11</v>
      </c>
      <c r="U13" s="120">
        <v>1.1</v>
      </c>
      <c r="V13" s="119">
        <v>9</v>
      </c>
      <c r="W13" s="120">
        <v>0.9</v>
      </c>
      <c r="X13" s="119">
        <v>9</v>
      </c>
      <c r="Y13" s="120">
        <v>0.8</v>
      </c>
      <c r="Z13" s="119">
        <f>B13+D13+F13+H13+J13+L13+N13+P13+R13+T13+V13+X13</f>
        <v>163</v>
      </c>
      <c r="AA13" s="120">
        <f>(C13+E13+G13+I13+K13+M13+O13+Q13+S13+U13+W13+Y13)/12</f>
        <v>1.3166666666666667</v>
      </c>
      <c r="AB13" s="117"/>
    </row>
    <row r="14" spans="1:28" ht="20.25" customHeight="1">
      <c r="A14" s="118" t="s">
        <v>153</v>
      </c>
      <c r="B14" s="119">
        <v>6</v>
      </c>
      <c r="C14" s="120">
        <v>0.7</v>
      </c>
      <c r="D14" s="119">
        <v>1</v>
      </c>
      <c r="E14" s="120">
        <v>0.1</v>
      </c>
      <c r="F14" s="119">
        <v>2</v>
      </c>
      <c r="G14" s="120">
        <v>0.2</v>
      </c>
      <c r="H14" s="119">
        <v>1</v>
      </c>
      <c r="I14" s="120">
        <v>0.1</v>
      </c>
      <c r="J14" s="119">
        <v>1</v>
      </c>
      <c r="K14" s="120">
        <v>0</v>
      </c>
      <c r="L14" s="119">
        <v>1</v>
      </c>
      <c r="M14" s="120">
        <v>0.1</v>
      </c>
      <c r="N14" s="119">
        <v>10</v>
      </c>
      <c r="O14" s="120">
        <v>1.1</v>
      </c>
      <c r="P14" s="119">
        <v>0</v>
      </c>
      <c r="Q14" s="120">
        <v>0</v>
      </c>
      <c r="R14" s="119">
        <v>1</v>
      </c>
      <c r="S14" s="120">
        <v>0.1</v>
      </c>
      <c r="T14" s="119">
        <v>3</v>
      </c>
      <c r="U14" s="120">
        <v>0.3</v>
      </c>
      <c r="V14" s="119">
        <v>0</v>
      </c>
      <c r="W14" s="120">
        <v>0</v>
      </c>
      <c r="X14" s="119">
        <v>6</v>
      </c>
      <c r="Y14" s="120">
        <v>0.5</v>
      </c>
      <c r="Z14" s="119">
        <f>B14+D14+F14+H14+J14+L14+N14+P14+R14+T14+V14+X14</f>
        <v>32</v>
      </c>
      <c r="AA14" s="120">
        <f>(C14+E14+G14+I14+K14+M14+O14+Q14+S14+U14+W14+Y14)/12</f>
        <v>0.26666666666666666</v>
      </c>
      <c r="AB14" s="117"/>
    </row>
    <row r="15" spans="1:28" ht="20.25" customHeight="1">
      <c r="A15" s="114" t="s">
        <v>154</v>
      </c>
      <c r="B15" s="115">
        <f aca="true" t="shared" si="2" ref="B15:AA15">SUM(B16:B17)</f>
        <v>1</v>
      </c>
      <c r="C15" s="116">
        <f t="shared" si="2"/>
        <v>0.1</v>
      </c>
      <c r="D15" s="115">
        <f t="shared" si="2"/>
        <v>12</v>
      </c>
      <c r="E15" s="116">
        <f t="shared" si="2"/>
        <v>1</v>
      </c>
      <c r="F15" s="115">
        <f t="shared" si="2"/>
        <v>6</v>
      </c>
      <c r="G15" s="116">
        <f t="shared" si="2"/>
        <v>0.6</v>
      </c>
      <c r="H15" s="115">
        <f t="shared" si="2"/>
        <v>1</v>
      </c>
      <c r="I15" s="116">
        <f t="shared" si="2"/>
        <v>0.1</v>
      </c>
      <c r="J15" s="115">
        <f t="shared" si="2"/>
        <v>2</v>
      </c>
      <c r="K15" s="116">
        <f t="shared" si="2"/>
        <v>0.1</v>
      </c>
      <c r="L15" s="115">
        <f t="shared" si="2"/>
        <v>7</v>
      </c>
      <c r="M15" s="116">
        <f t="shared" si="2"/>
        <v>0.9</v>
      </c>
      <c r="N15" s="115">
        <f t="shared" si="2"/>
        <v>10</v>
      </c>
      <c r="O15" s="116">
        <f t="shared" si="2"/>
        <v>0.8</v>
      </c>
      <c r="P15" s="115">
        <f t="shared" si="2"/>
        <v>5</v>
      </c>
      <c r="Q15" s="116">
        <f t="shared" si="2"/>
        <v>0.5</v>
      </c>
      <c r="R15" s="115">
        <f t="shared" si="2"/>
        <v>1</v>
      </c>
      <c r="S15" s="116">
        <f t="shared" si="2"/>
        <v>0.1</v>
      </c>
      <c r="T15" s="115">
        <f t="shared" si="2"/>
        <v>5</v>
      </c>
      <c r="U15" s="116">
        <f t="shared" si="2"/>
        <v>0.3</v>
      </c>
      <c r="V15" s="115">
        <f t="shared" si="2"/>
        <v>3</v>
      </c>
      <c r="W15" s="116">
        <f t="shared" si="2"/>
        <v>0.35</v>
      </c>
      <c r="X15" s="115">
        <f t="shared" si="2"/>
        <v>2</v>
      </c>
      <c r="Y15" s="116">
        <f t="shared" si="2"/>
        <v>0.2</v>
      </c>
      <c r="Z15" s="115">
        <f t="shared" si="2"/>
        <v>55</v>
      </c>
      <c r="AA15" s="116">
        <f t="shared" si="2"/>
        <v>0.4208333333333334</v>
      </c>
      <c r="AB15" s="117"/>
    </row>
    <row r="16" spans="1:28" ht="20.25" customHeight="1">
      <c r="A16" s="118" t="s">
        <v>155</v>
      </c>
      <c r="B16" s="119">
        <v>0</v>
      </c>
      <c r="C16" s="120">
        <v>0</v>
      </c>
      <c r="D16" s="119">
        <v>8</v>
      </c>
      <c r="E16" s="120">
        <v>0.6</v>
      </c>
      <c r="F16" s="119">
        <v>6</v>
      </c>
      <c r="G16" s="120">
        <v>0.6</v>
      </c>
      <c r="H16" s="119">
        <v>1</v>
      </c>
      <c r="I16" s="120">
        <v>0.1</v>
      </c>
      <c r="J16" s="119">
        <v>2</v>
      </c>
      <c r="K16" s="120">
        <v>0.1</v>
      </c>
      <c r="L16" s="119">
        <v>3</v>
      </c>
      <c r="M16" s="120">
        <v>0.4</v>
      </c>
      <c r="N16" s="119">
        <v>4</v>
      </c>
      <c r="O16" s="120">
        <v>0.3</v>
      </c>
      <c r="P16" s="119">
        <v>0</v>
      </c>
      <c r="Q16" s="120">
        <v>0</v>
      </c>
      <c r="R16" s="119">
        <v>1</v>
      </c>
      <c r="S16" s="120">
        <v>0.1</v>
      </c>
      <c r="T16" s="119">
        <v>4</v>
      </c>
      <c r="U16" s="120">
        <v>0.3</v>
      </c>
      <c r="V16" s="119">
        <v>2</v>
      </c>
      <c r="W16" s="120">
        <v>0.25</v>
      </c>
      <c r="X16" s="119">
        <v>2</v>
      </c>
      <c r="Y16" s="120">
        <v>0.2</v>
      </c>
      <c r="Z16" s="119">
        <f>B16+D16+F16+H16+J16+L16+N16+P16+R16+T16+V16+X16</f>
        <v>33</v>
      </c>
      <c r="AA16" s="120">
        <f>(C16+E16+G16+I16+K16+M16+O16+Q16+S16+U16+W16+Y16)/12</f>
        <v>0.24583333333333335</v>
      </c>
      <c r="AB16" s="117"/>
    </row>
    <row r="17" spans="1:28" ht="20.25" customHeight="1">
      <c r="A17" s="121" t="s">
        <v>156</v>
      </c>
      <c r="B17" s="119">
        <v>1</v>
      </c>
      <c r="C17" s="120">
        <v>0.1</v>
      </c>
      <c r="D17" s="119">
        <v>4</v>
      </c>
      <c r="E17" s="120">
        <v>0.4</v>
      </c>
      <c r="F17" s="119">
        <v>0</v>
      </c>
      <c r="G17" s="120">
        <v>0</v>
      </c>
      <c r="H17" s="119">
        <v>0</v>
      </c>
      <c r="I17" s="120">
        <v>0</v>
      </c>
      <c r="J17" s="119">
        <v>0</v>
      </c>
      <c r="K17" s="120">
        <v>0</v>
      </c>
      <c r="L17" s="119">
        <v>4</v>
      </c>
      <c r="M17" s="120">
        <v>0.5</v>
      </c>
      <c r="N17" s="119">
        <v>6</v>
      </c>
      <c r="O17" s="120">
        <v>0.5</v>
      </c>
      <c r="P17" s="119">
        <v>5</v>
      </c>
      <c r="Q17" s="120">
        <v>0.5</v>
      </c>
      <c r="R17" s="119">
        <v>0</v>
      </c>
      <c r="S17" s="120">
        <v>0</v>
      </c>
      <c r="T17" s="119">
        <v>1</v>
      </c>
      <c r="U17" s="120">
        <v>0</v>
      </c>
      <c r="V17" s="119">
        <v>1</v>
      </c>
      <c r="W17" s="120">
        <v>0.1</v>
      </c>
      <c r="X17" s="119">
        <v>0</v>
      </c>
      <c r="Y17" s="120">
        <v>0</v>
      </c>
      <c r="Z17" s="119">
        <f>B17+D17+F17+H17+J17+L17+N17+P17+R17+T17+V17+X17</f>
        <v>22</v>
      </c>
      <c r="AA17" s="120">
        <f>(C17+E17+G17+I17+K17+M17+O17+Q17+S17+U17+W17+Y17)/12</f>
        <v>0.17500000000000002</v>
      </c>
      <c r="AB17" s="117"/>
    </row>
    <row r="18" spans="1:28" ht="20.25" customHeight="1">
      <c r="A18" s="114" t="s">
        <v>157</v>
      </c>
      <c r="B18" s="115">
        <f aca="true" t="shared" si="3" ref="B18:AA18">SUM(B19:B21)</f>
        <v>3</v>
      </c>
      <c r="C18" s="116">
        <f t="shared" si="3"/>
        <v>0.2</v>
      </c>
      <c r="D18" s="115">
        <f t="shared" si="3"/>
        <v>2</v>
      </c>
      <c r="E18" s="116">
        <f t="shared" si="3"/>
        <v>0.15</v>
      </c>
      <c r="F18" s="115">
        <f t="shared" si="3"/>
        <v>4</v>
      </c>
      <c r="G18" s="116">
        <f t="shared" si="3"/>
        <v>0.25</v>
      </c>
      <c r="H18" s="115">
        <f t="shared" si="3"/>
        <v>9</v>
      </c>
      <c r="I18" s="116">
        <f t="shared" si="3"/>
        <v>0.75</v>
      </c>
      <c r="J18" s="115">
        <f t="shared" si="3"/>
        <v>1</v>
      </c>
      <c r="K18" s="116">
        <f t="shared" si="3"/>
        <v>0.1</v>
      </c>
      <c r="L18" s="115">
        <f t="shared" si="3"/>
        <v>4</v>
      </c>
      <c r="M18" s="116">
        <f t="shared" si="3"/>
        <v>0.44999999999999996</v>
      </c>
      <c r="N18" s="115">
        <f t="shared" si="3"/>
        <v>4</v>
      </c>
      <c r="O18" s="116">
        <f t="shared" si="3"/>
        <v>0.4</v>
      </c>
      <c r="P18" s="115">
        <f t="shared" si="3"/>
        <v>1</v>
      </c>
      <c r="Q18" s="116">
        <f t="shared" si="3"/>
        <v>0.1</v>
      </c>
      <c r="R18" s="115">
        <f t="shared" si="3"/>
        <v>11</v>
      </c>
      <c r="S18" s="116">
        <f t="shared" si="3"/>
        <v>1.05</v>
      </c>
      <c r="T18" s="115">
        <f t="shared" si="3"/>
        <v>10</v>
      </c>
      <c r="U18" s="116">
        <f t="shared" si="3"/>
        <v>0.95</v>
      </c>
      <c r="V18" s="115">
        <f t="shared" si="3"/>
        <v>10</v>
      </c>
      <c r="W18" s="116">
        <f t="shared" si="3"/>
        <v>1.1500000000000001</v>
      </c>
      <c r="X18" s="115">
        <f t="shared" si="3"/>
        <v>10</v>
      </c>
      <c r="Y18" s="116">
        <f t="shared" si="3"/>
        <v>1.1500000000000001</v>
      </c>
      <c r="Z18" s="115">
        <f t="shared" si="3"/>
        <v>69</v>
      </c>
      <c r="AA18" s="116">
        <f t="shared" si="3"/>
        <v>0.5583333333333332</v>
      </c>
      <c r="AB18" s="117"/>
    </row>
    <row r="19" spans="1:28" ht="20.25" customHeight="1">
      <c r="A19" s="118" t="s">
        <v>158</v>
      </c>
      <c r="B19" s="119">
        <v>1</v>
      </c>
      <c r="C19" s="120">
        <v>0</v>
      </c>
      <c r="D19" s="119">
        <v>2</v>
      </c>
      <c r="E19" s="120">
        <v>0.15</v>
      </c>
      <c r="F19" s="119">
        <v>3</v>
      </c>
      <c r="G19" s="120">
        <v>0.15</v>
      </c>
      <c r="H19" s="119">
        <v>3</v>
      </c>
      <c r="I19" s="120">
        <v>0.25</v>
      </c>
      <c r="J19" s="119">
        <v>0</v>
      </c>
      <c r="K19" s="120">
        <v>0</v>
      </c>
      <c r="L19" s="119">
        <v>2</v>
      </c>
      <c r="M19" s="120">
        <v>0.15</v>
      </c>
      <c r="N19" s="119">
        <v>0</v>
      </c>
      <c r="O19" s="120">
        <v>0</v>
      </c>
      <c r="P19" s="119">
        <v>0</v>
      </c>
      <c r="Q19" s="120">
        <v>0</v>
      </c>
      <c r="R19" s="119">
        <v>9</v>
      </c>
      <c r="S19" s="120">
        <v>0.85</v>
      </c>
      <c r="T19" s="119">
        <v>5</v>
      </c>
      <c r="U19" s="120">
        <v>0.35</v>
      </c>
      <c r="V19" s="119">
        <v>5</v>
      </c>
      <c r="W19" s="120">
        <v>0.55</v>
      </c>
      <c r="X19" s="119">
        <v>5</v>
      </c>
      <c r="Y19" s="120">
        <v>0.55</v>
      </c>
      <c r="Z19" s="119">
        <f>B19+D19+F19+H19+J19+L19+N19+P19+R19+T19+V19+X19</f>
        <v>35</v>
      </c>
      <c r="AA19" s="120">
        <f>(C19+E19+G19+I19+K19+M19+O19+Q19+S19+U19+W19+Y19)/12</f>
        <v>0.25</v>
      </c>
      <c r="AB19" s="117"/>
    </row>
    <row r="20" spans="1:28" ht="20.25" customHeight="1">
      <c r="A20" s="118" t="s">
        <v>159</v>
      </c>
      <c r="B20" s="119">
        <v>2</v>
      </c>
      <c r="C20" s="120">
        <v>0.2</v>
      </c>
      <c r="D20" s="119">
        <v>0</v>
      </c>
      <c r="E20" s="120">
        <v>0</v>
      </c>
      <c r="F20" s="119">
        <v>1</v>
      </c>
      <c r="G20" s="120">
        <v>0.1</v>
      </c>
      <c r="H20" s="119">
        <v>5</v>
      </c>
      <c r="I20" s="120">
        <v>0.4</v>
      </c>
      <c r="J20" s="119">
        <v>1</v>
      </c>
      <c r="K20" s="120">
        <v>0.1</v>
      </c>
      <c r="L20" s="119">
        <v>2</v>
      </c>
      <c r="M20" s="120">
        <v>0.3</v>
      </c>
      <c r="N20" s="119">
        <v>4</v>
      </c>
      <c r="O20" s="120">
        <v>0.4</v>
      </c>
      <c r="P20" s="119">
        <v>1</v>
      </c>
      <c r="Q20" s="120">
        <v>0.1</v>
      </c>
      <c r="R20" s="119">
        <v>2</v>
      </c>
      <c r="S20" s="120">
        <v>0.2</v>
      </c>
      <c r="T20" s="119">
        <v>5</v>
      </c>
      <c r="U20" s="120">
        <v>0.6</v>
      </c>
      <c r="V20" s="119">
        <v>4</v>
      </c>
      <c r="W20" s="120">
        <v>0.5</v>
      </c>
      <c r="X20" s="119">
        <v>3</v>
      </c>
      <c r="Y20" s="120">
        <v>0.4</v>
      </c>
      <c r="Z20" s="119">
        <f>B20+D20+F20+H20+J20+L20+N20+P20+R20+T20+V20+X20</f>
        <v>30</v>
      </c>
      <c r="AA20" s="120">
        <f>(C20+E20+G20+I20+K20+M20+O20+Q20+S20+U20+W20+Y20)/12</f>
        <v>0.27499999999999997</v>
      </c>
      <c r="AB20" s="117"/>
    </row>
    <row r="21" spans="1:28" ht="20.25" customHeight="1">
      <c r="A21" s="118" t="s">
        <v>160</v>
      </c>
      <c r="B21" s="119">
        <v>0</v>
      </c>
      <c r="C21" s="120">
        <v>0</v>
      </c>
      <c r="D21" s="119">
        <v>0</v>
      </c>
      <c r="E21" s="120">
        <v>0</v>
      </c>
      <c r="F21" s="119">
        <v>0</v>
      </c>
      <c r="G21" s="120">
        <v>0</v>
      </c>
      <c r="H21" s="119">
        <v>1</v>
      </c>
      <c r="I21" s="120">
        <v>0.1</v>
      </c>
      <c r="J21" s="119">
        <v>0</v>
      </c>
      <c r="K21" s="120">
        <v>0</v>
      </c>
      <c r="L21" s="119">
        <v>0</v>
      </c>
      <c r="M21" s="120">
        <v>0</v>
      </c>
      <c r="N21" s="119">
        <v>0</v>
      </c>
      <c r="O21" s="120">
        <v>0</v>
      </c>
      <c r="P21" s="119">
        <v>0</v>
      </c>
      <c r="Q21" s="120">
        <v>0</v>
      </c>
      <c r="R21" s="119">
        <v>0</v>
      </c>
      <c r="S21" s="120">
        <v>0</v>
      </c>
      <c r="T21" s="119">
        <v>0</v>
      </c>
      <c r="U21" s="120">
        <v>0</v>
      </c>
      <c r="V21" s="119">
        <v>1</v>
      </c>
      <c r="W21" s="120">
        <v>0.1</v>
      </c>
      <c r="X21" s="119">
        <v>2</v>
      </c>
      <c r="Y21" s="120">
        <v>0.2</v>
      </c>
      <c r="Z21" s="119">
        <f>B21+D21+F21+H21+J21+L21+N21+P21+R21+T21+V21+X21</f>
        <v>4</v>
      </c>
      <c r="AA21" s="120">
        <f>(C21+E21+G21+I21+K21+M21+O21+Q21+S21+U21+W21+Y21)/12</f>
        <v>0.03333333333333333</v>
      </c>
      <c r="AB21" s="117"/>
    </row>
    <row r="22" spans="1:28" ht="20.25" customHeight="1">
      <c r="A22" s="114" t="s">
        <v>161</v>
      </c>
      <c r="B22" s="115">
        <f aca="true" t="shared" si="4" ref="B22:AA22">SUM(B23)</f>
        <v>12</v>
      </c>
      <c r="C22" s="116">
        <f t="shared" si="4"/>
        <v>1</v>
      </c>
      <c r="D22" s="115">
        <f t="shared" si="4"/>
        <v>18</v>
      </c>
      <c r="E22" s="116">
        <f t="shared" si="4"/>
        <v>1.8</v>
      </c>
      <c r="F22" s="115">
        <f t="shared" si="4"/>
        <v>17</v>
      </c>
      <c r="G22" s="116">
        <f t="shared" si="4"/>
        <v>1.5</v>
      </c>
      <c r="H22" s="115">
        <f t="shared" si="4"/>
        <v>20</v>
      </c>
      <c r="I22" s="116">
        <f t="shared" si="4"/>
        <v>1.7</v>
      </c>
      <c r="J22" s="115">
        <f t="shared" si="4"/>
        <v>25</v>
      </c>
      <c r="K22" s="116">
        <f t="shared" si="4"/>
        <v>2.6</v>
      </c>
      <c r="L22" s="115">
        <f t="shared" si="4"/>
        <v>22</v>
      </c>
      <c r="M22" s="116">
        <f t="shared" si="4"/>
        <v>2.4</v>
      </c>
      <c r="N22" s="115">
        <f t="shared" si="4"/>
        <v>32</v>
      </c>
      <c r="O22" s="116">
        <f t="shared" si="4"/>
        <v>2.8</v>
      </c>
      <c r="P22" s="115">
        <f t="shared" si="4"/>
        <v>35</v>
      </c>
      <c r="Q22" s="116">
        <f t="shared" si="4"/>
        <v>3.5</v>
      </c>
      <c r="R22" s="115">
        <f t="shared" si="4"/>
        <v>15</v>
      </c>
      <c r="S22" s="116">
        <f t="shared" si="4"/>
        <v>1.5</v>
      </c>
      <c r="T22" s="115">
        <f t="shared" si="4"/>
        <v>25</v>
      </c>
      <c r="U22" s="116">
        <f t="shared" si="4"/>
        <v>2.7</v>
      </c>
      <c r="V22" s="115">
        <f t="shared" si="4"/>
        <v>26</v>
      </c>
      <c r="W22" s="116">
        <f t="shared" si="4"/>
        <v>2.1</v>
      </c>
      <c r="X22" s="115">
        <f t="shared" si="4"/>
        <v>13</v>
      </c>
      <c r="Y22" s="116">
        <f t="shared" si="4"/>
        <v>1.2</v>
      </c>
      <c r="Z22" s="115">
        <f t="shared" si="4"/>
        <v>260</v>
      </c>
      <c r="AA22" s="116">
        <f t="shared" si="4"/>
        <v>2.066666666666667</v>
      </c>
      <c r="AB22" s="117"/>
    </row>
    <row r="23" spans="1:28" ht="20.25" customHeight="1">
      <c r="A23" s="118" t="s">
        <v>162</v>
      </c>
      <c r="B23" s="119">
        <v>12</v>
      </c>
      <c r="C23" s="120">
        <v>1</v>
      </c>
      <c r="D23" s="119">
        <v>18</v>
      </c>
      <c r="E23" s="120">
        <v>1.8</v>
      </c>
      <c r="F23" s="119">
        <v>17</v>
      </c>
      <c r="G23" s="120">
        <v>1.5</v>
      </c>
      <c r="H23" s="119">
        <v>20</v>
      </c>
      <c r="I23" s="120">
        <v>1.7</v>
      </c>
      <c r="J23" s="119">
        <v>25</v>
      </c>
      <c r="K23" s="120">
        <v>2.6</v>
      </c>
      <c r="L23" s="119">
        <v>22</v>
      </c>
      <c r="M23" s="120">
        <v>2.4</v>
      </c>
      <c r="N23" s="119">
        <v>32</v>
      </c>
      <c r="O23" s="120">
        <v>2.8</v>
      </c>
      <c r="P23" s="119">
        <v>35</v>
      </c>
      <c r="Q23" s="120">
        <v>3.5</v>
      </c>
      <c r="R23" s="119">
        <v>15</v>
      </c>
      <c r="S23" s="120">
        <v>1.5</v>
      </c>
      <c r="T23" s="119">
        <v>25</v>
      </c>
      <c r="U23" s="120">
        <v>2.7</v>
      </c>
      <c r="V23" s="119">
        <v>26</v>
      </c>
      <c r="W23" s="120">
        <v>2.1</v>
      </c>
      <c r="X23" s="119">
        <v>13</v>
      </c>
      <c r="Y23" s="120">
        <v>1.2</v>
      </c>
      <c r="Z23" s="119">
        <f>B23+D23+F23+H23+J23+L23+N23+P23+R23+T23+V23+X23</f>
        <v>260</v>
      </c>
      <c r="AA23" s="120">
        <f>(C23+E23+G23+I23+K23+M23+O23+Q23+S23+U23+W23+Y23)/12</f>
        <v>2.066666666666667</v>
      </c>
      <c r="AB23" s="117"/>
    </row>
    <row r="24" spans="1:28" ht="20.25" customHeight="1">
      <c r="A24" s="122" t="s">
        <v>163</v>
      </c>
      <c r="B24" s="115">
        <f aca="true" t="shared" si="5" ref="B24:AA24">SUM(B25:B26)</f>
        <v>63</v>
      </c>
      <c r="C24" s="116">
        <f t="shared" si="5"/>
        <v>6.1</v>
      </c>
      <c r="D24" s="115">
        <f t="shared" si="5"/>
        <v>41</v>
      </c>
      <c r="E24" s="116">
        <f t="shared" si="5"/>
        <v>4.6</v>
      </c>
      <c r="F24" s="115">
        <f t="shared" si="5"/>
        <v>47</v>
      </c>
      <c r="G24" s="116">
        <f t="shared" si="5"/>
        <v>4.9</v>
      </c>
      <c r="H24" s="115">
        <f t="shared" si="5"/>
        <v>55</v>
      </c>
      <c r="I24" s="116">
        <f t="shared" si="5"/>
        <v>6.2</v>
      </c>
      <c r="J24" s="115">
        <f t="shared" si="5"/>
        <v>50</v>
      </c>
      <c r="K24" s="116">
        <f t="shared" si="5"/>
        <v>5.6</v>
      </c>
      <c r="L24" s="115">
        <f t="shared" si="5"/>
        <v>51</v>
      </c>
      <c r="M24" s="116">
        <f t="shared" si="5"/>
        <v>5.3999999999999995</v>
      </c>
      <c r="N24" s="115">
        <f t="shared" si="5"/>
        <v>37</v>
      </c>
      <c r="O24" s="116">
        <f t="shared" si="5"/>
        <v>3.5</v>
      </c>
      <c r="P24" s="115">
        <f t="shared" si="5"/>
        <v>48</v>
      </c>
      <c r="Q24" s="116">
        <f t="shared" si="5"/>
        <v>5.1</v>
      </c>
      <c r="R24" s="115">
        <f t="shared" si="5"/>
        <v>45</v>
      </c>
      <c r="S24" s="116">
        <f t="shared" si="5"/>
        <v>5.1</v>
      </c>
      <c r="T24" s="115">
        <f t="shared" si="5"/>
        <v>46</v>
      </c>
      <c r="U24" s="116">
        <f t="shared" si="5"/>
        <v>4.7</v>
      </c>
      <c r="V24" s="115">
        <f t="shared" si="5"/>
        <v>50</v>
      </c>
      <c r="W24" s="116">
        <f t="shared" si="5"/>
        <v>5.4</v>
      </c>
      <c r="X24" s="115">
        <f t="shared" si="5"/>
        <v>38</v>
      </c>
      <c r="Y24" s="116">
        <f t="shared" si="5"/>
        <v>4</v>
      </c>
      <c r="Z24" s="115">
        <f t="shared" si="5"/>
        <v>571</v>
      </c>
      <c r="AA24" s="116">
        <f t="shared" si="5"/>
        <v>5.05</v>
      </c>
      <c r="AB24" s="117"/>
    </row>
    <row r="25" spans="1:28" ht="20.25" customHeight="1">
      <c r="A25" s="123" t="s">
        <v>164</v>
      </c>
      <c r="B25" s="119">
        <v>41</v>
      </c>
      <c r="C25" s="120">
        <v>4</v>
      </c>
      <c r="D25" s="119">
        <v>35</v>
      </c>
      <c r="E25" s="120">
        <v>4</v>
      </c>
      <c r="F25" s="119">
        <v>33</v>
      </c>
      <c r="G25" s="120">
        <v>3.7</v>
      </c>
      <c r="H25" s="119">
        <v>43</v>
      </c>
      <c r="I25" s="120">
        <v>5</v>
      </c>
      <c r="J25" s="119">
        <v>36</v>
      </c>
      <c r="K25" s="120">
        <v>4.5</v>
      </c>
      <c r="L25" s="119">
        <v>38</v>
      </c>
      <c r="M25" s="120">
        <v>4.1</v>
      </c>
      <c r="N25" s="119">
        <v>22</v>
      </c>
      <c r="O25" s="120">
        <v>2.4</v>
      </c>
      <c r="P25" s="119">
        <v>32</v>
      </c>
      <c r="Q25" s="120">
        <v>3.6</v>
      </c>
      <c r="R25" s="119">
        <v>32</v>
      </c>
      <c r="S25" s="120">
        <v>4</v>
      </c>
      <c r="T25" s="119">
        <v>35</v>
      </c>
      <c r="U25" s="120">
        <v>3.8</v>
      </c>
      <c r="V25" s="119">
        <v>34</v>
      </c>
      <c r="W25" s="120">
        <v>3.7</v>
      </c>
      <c r="X25" s="119">
        <v>33</v>
      </c>
      <c r="Y25" s="120">
        <v>3.6</v>
      </c>
      <c r="Z25" s="119">
        <f>B25+D25+F25+H25+J25+L25+N25+P25+R25+T25+V25+X25</f>
        <v>414</v>
      </c>
      <c r="AA25" s="120">
        <f>(C25+E25+G25+I25+K25+M25+O25+Q25+S25+U25+W25+Y25)/12</f>
        <v>3.8666666666666667</v>
      </c>
      <c r="AB25" s="117"/>
    </row>
    <row r="26" spans="1:28" ht="20.25" customHeight="1">
      <c r="A26" s="123" t="s">
        <v>165</v>
      </c>
      <c r="B26" s="119">
        <v>22</v>
      </c>
      <c r="C26" s="120">
        <v>2.1</v>
      </c>
      <c r="D26" s="119">
        <v>6</v>
      </c>
      <c r="E26" s="120">
        <v>0.6</v>
      </c>
      <c r="F26" s="119">
        <v>14</v>
      </c>
      <c r="G26" s="120">
        <v>1.2</v>
      </c>
      <c r="H26" s="119">
        <v>12</v>
      </c>
      <c r="I26" s="120">
        <v>1.2</v>
      </c>
      <c r="J26" s="119">
        <v>14</v>
      </c>
      <c r="K26" s="120">
        <v>1.1</v>
      </c>
      <c r="L26" s="119">
        <v>13</v>
      </c>
      <c r="M26" s="120">
        <v>1.3</v>
      </c>
      <c r="N26" s="119">
        <v>15</v>
      </c>
      <c r="O26" s="120">
        <v>1.1</v>
      </c>
      <c r="P26" s="119">
        <v>16</v>
      </c>
      <c r="Q26" s="120">
        <v>1.5</v>
      </c>
      <c r="R26" s="119">
        <v>13</v>
      </c>
      <c r="S26" s="120">
        <v>1.1</v>
      </c>
      <c r="T26" s="119">
        <v>11</v>
      </c>
      <c r="U26" s="120">
        <v>0.9</v>
      </c>
      <c r="V26" s="119">
        <v>16</v>
      </c>
      <c r="W26" s="120">
        <v>1.7</v>
      </c>
      <c r="X26" s="119">
        <v>5</v>
      </c>
      <c r="Y26" s="120">
        <v>0.4</v>
      </c>
      <c r="Z26" s="119">
        <f>B26+D26+F26+H26+J26+L26+N26+P26+R26+T26+V26+X26</f>
        <v>157</v>
      </c>
      <c r="AA26" s="120">
        <f>(C26+E26+G26+I26+K26+M26+O26+Q26+S26+U26+W26+Y26)/12</f>
        <v>1.1833333333333333</v>
      </c>
      <c r="AB26" s="117"/>
    </row>
    <row r="27" spans="1:28" s="64" customFormat="1" ht="20.25" customHeight="1">
      <c r="A27" s="124" t="s">
        <v>166</v>
      </c>
      <c r="B27" s="115">
        <f aca="true" t="shared" si="6" ref="B27:AA27">SUM(B28:B30)</f>
        <v>30</v>
      </c>
      <c r="C27" s="116">
        <f t="shared" si="6"/>
        <v>3.2</v>
      </c>
      <c r="D27" s="115">
        <f t="shared" si="6"/>
        <v>30</v>
      </c>
      <c r="E27" s="116">
        <f t="shared" si="6"/>
        <v>3.4</v>
      </c>
      <c r="F27" s="115">
        <f t="shared" si="6"/>
        <v>32</v>
      </c>
      <c r="G27" s="116">
        <f t="shared" si="6"/>
        <v>3.1999999999999997</v>
      </c>
      <c r="H27" s="115">
        <f t="shared" si="6"/>
        <v>36</v>
      </c>
      <c r="I27" s="116">
        <f t="shared" si="6"/>
        <v>3.7</v>
      </c>
      <c r="J27" s="115">
        <f t="shared" si="6"/>
        <v>27</v>
      </c>
      <c r="K27" s="116">
        <f t="shared" si="6"/>
        <v>2.6999999999999997</v>
      </c>
      <c r="L27" s="115">
        <f t="shared" si="6"/>
        <v>23</v>
      </c>
      <c r="M27" s="116">
        <f t="shared" si="6"/>
        <v>2.6999999999999997</v>
      </c>
      <c r="N27" s="115">
        <f t="shared" si="6"/>
        <v>25</v>
      </c>
      <c r="O27" s="116">
        <f t="shared" si="6"/>
        <v>2.3000000000000003</v>
      </c>
      <c r="P27" s="115">
        <f t="shared" si="6"/>
        <v>39</v>
      </c>
      <c r="Q27" s="116">
        <f t="shared" si="6"/>
        <v>3.8</v>
      </c>
      <c r="R27" s="115">
        <f t="shared" si="6"/>
        <v>36</v>
      </c>
      <c r="S27" s="116">
        <f t="shared" si="6"/>
        <v>4</v>
      </c>
      <c r="T27" s="115">
        <f t="shared" si="6"/>
        <v>41</v>
      </c>
      <c r="U27" s="116">
        <f t="shared" si="6"/>
        <v>4.300000000000001</v>
      </c>
      <c r="V27" s="115">
        <f t="shared" si="6"/>
        <v>19</v>
      </c>
      <c r="W27" s="116">
        <f t="shared" si="6"/>
        <v>2.1999999999999997</v>
      </c>
      <c r="X27" s="115">
        <f t="shared" si="6"/>
        <v>15</v>
      </c>
      <c r="Y27" s="116">
        <f t="shared" si="6"/>
        <v>1.5999999999999999</v>
      </c>
      <c r="Z27" s="115">
        <f t="shared" si="6"/>
        <v>353</v>
      </c>
      <c r="AA27" s="116">
        <f t="shared" si="6"/>
        <v>3.0916666666666672</v>
      </c>
      <c r="AB27" s="117"/>
    </row>
    <row r="28" spans="1:28" ht="20.25" customHeight="1">
      <c r="A28" s="118" t="s">
        <v>167</v>
      </c>
      <c r="B28" s="119">
        <v>23</v>
      </c>
      <c r="C28" s="120">
        <v>2.5</v>
      </c>
      <c r="D28" s="119">
        <v>22</v>
      </c>
      <c r="E28" s="120">
        <v>2.6</v>
      </c>
      <c r="F28" s="119">
        <v>25</v>
      </c>
      <c r="G28" s="120">
        <v>2.4</v>
      </c>
      <c r="H28" s="119">
        <v>27</v>
      </c>
      <c r="I28" s="120">
        <v>2.7</v>
      </c>
      <c r="J28" s="119">
        <v>23</v>
      </c>
      <c r="K28" s="120">
        <v>2.3</v>
      </c>
      <c r="L28" s="119">
        <v>15</v>
      </c>
      <c r="M28" s="120">
        <v>1.6</v>
      </c>
      <c r="N28" s="119">
        <v>21</v>
      </c>
      <c r="O28" s="120">
        <v>2</v>
      </c>
      <c r="P28" s="119">
        <v>26</v>
      </c>
      <c r="Q28" s="120">
        <v>2.6</v>
      </c>
      <c r="R28" s="119">
        <v>33</v>
      </c>
      <c r="S28" s="120">
        <v>3.6</v>
      </c>
      <c r="T28" s="119">
        <v>31</v>
      </c>
      <c r="U28" s="120">
        <v>3.1</v>
      </c>
      <c r="V28" s="119">
        <v>16</v>
      </c>
      <c r="W28" s="120">
        <v>1.9</v>
      </c>
      <c r="X28" s="119">
        <v>13</v>
      </c>
      <c r="Y28" s="120">
        <v>1.4</v>
      </c>
      <c r="Z28" s="119">
        <f>B28+D28+F28+H28+J28+L28+N28+P28+R28+T28+V28+X28</f>
        <v>275</v>
      </c>
      <c r="AA28" s="120">
        <f>(C28+E28+G28+I28+K28+M28+O28+Q28+S28+U28+W28+Y28)/12</f>
        <v>2.391666666666667</v>
      </c>
      <c r="AB28" s="117"/>
    </row>
    <row r="29" spans="1:28" ht="20.25" customHeight="1">
      <c r="A29" s="118" t="s">
        <v>168</v>
      </c>
      <c r="B29" s="119">
        <v>0</v>
      </c>
      <c r="C29" s="120">
        <v>0</v>
      </c>
      <c r="D29" s="119">
        <v>5</v>
      </c>
      <c r="E29" s="120">
        <v>0.4</v>
      </c>
      <c r="F29" s="119">
        <v>4</v>
      </c>
      <c r="G29" s="120">
        <v>0.5</v>
      </c>
      <c r="H29" s="119">
        <v>3</v>
      </c>
      <c r="I29" s="120">
        <v>0.4</v>
      </c>
      <c r="J29" s="119">
        <v>4</v>
      </c>
      <c r="K29" s="120">
        <v>0.4</v>
      </c>
      <c r="L29" s="119">
        <v>5</v>
      </c>
      <c r="M29" s="120">
        <v>0.7</v>
      </c>
      <c r="N29" s="119">
        <v>2</v>
      </c>
      <c r="O29" s="120">
        <v>0.1</v>
      </c>
      <c r="P29" s="119">
        <v>5</v>
      </c>
      <c r="Q29" s="120">
        <v>0.5</v>
      </c>
      <c r="R29" s="119">
        <v>1</v>
      </c>
      <c r="S29" s="120">
        <v>0.1</v>
      </c>
      <c r="T29" s="119">
        <v>2</v>
      </c>
      <c r="U29" s="120">
        <v>0.2</v>
      </c>
      <c r="V29" s="119">
        <v>3</v>
      </c>
      <c r="W29" s="120">
        <v>0.3</v>
      </c>
      <c r="X29" s="119">
        <v>0</v>
      </c>
      <c r="Y29" s="120">
        <v>0</v>
      </c>
      <c r="Z29" s="119">
        <f>B29+D29+F29+H29+J29+L29+N29+P29+R29+T29+V29+X29</f>
        <v>34</v>
      </c>
      <c r="AA29" s="120">
        <f>(C29+E29+G29+I29+K29+M29+O29+Q29+S29+U29+W29+Y29)/12</f>
        <v>0.30000000000000004</v>
      </c>
      <c r="AB29" s="117"/>
    </row>
    <row r="30" spans="1:28" ht="20.25" customHeight="1">
      <c r="A30" s="118" t="s">
        <v>169</v>
      </c>
      <c r="B30" s="119">
        <v>7</v>
      </c>
      <c r="C30" s="120">
        <v>0.7</v>
      </c>
      <c r="D30" s="119">
        <v>3</v>
      </c>
      <c r="E30" s="120">
        <v>0.4</v>
      </c>
      <c r="F30" s="119">
        <v>3</v>
      </c>
      <c r="G30" s="120">
        <v>0.3</v>
      </c>
      <c r="H30" s="119">
        <v>6</v>
      </c>
      <c r="I30" s="120">
        <v>0.6</v>
      </c>
      <c r="J30" s="119">
        <v>0</v>
      </c>
      <c r="K30" s="120">
        <v>0</v>
      </c>
      <c r="L30" s="119">
        <v>3</v>
      </c>
      <c r="M30" s="120">
        <v>0.4</v>
      </c>
      <c r="N30" s="119">
        <v>2</v>
      </c>
      <c r="O30" s="120">
        <v>0.2</v>
      </c>
      <c r="P30" s="119">
        <v>8</v>
      </c>
      <c r="Q30" s="120">
        <v>0.7</v>
      </c>
      <c r="R30" s="119">
        <v>2</v>
      </c>
      <c r="S30" s="120">
        <v>0.3</v>
      </c>
      <c r="T30" s="119">
        <v>8</v>
      </c>
      <c r="U30" s="120">
        <v>1</v>
      </c>
      <c r="V30" s="119">
        <v>0</v>
      </c>
      <c r="W30" s="120">
        <v>0</v>
      </c>
      <c r="X30" s="119">
        <v>2</v>
      </c>
      <c r="Y30" s="120">
        <v>0.2</v>
      </c>
      <c r="Z30" s="119">
        <f>B30+D30+F30+H30+J30+L30+N30+P30+R30+T30+V30+X30</f>
        <v>44</v>
      </c>
      <c r="AA30" s="120">
        <f>(C30+E30+G30+I30+K30+M30+O30+Q30+S30+U30+W30+Y30)/12</f>
        <v>0.39999999999999997</v>
      </c>
      <c r="AB30" s="117"/>
    </row>
    <row r="31" spans="1:28" ht="20.25" customHeight="1">
      <c r="A31" s="114" t="s">
        <v>170</v>
      </c>
      <c r="B31" s="115">
        <f aca="true" t="shared" si="7" ref="B31:AA31">SUM(B32:B35)</f>
        <v>46</v>
      </c>
      <c r="C31" s="116">
        <f t="shared" si="7"/>
        <v>4.3</v>
      </c>
      <c r="D31" s="115">
        <f t="shared" si="7"/>
        <v>60</v>
      </c>
      <c r="E31" s="116">
        <f t="shared" si="7"/>
        <v>6</v>
      </c>
      <c r="F31" s="115">
        <f t="shared" si="7"/>
        <v>61</v>
      </c>
      <c r="G31" s="116">
        <f t="shared" si="7"/>
        <v>5.800000000000001</v>
      </c>
      <c r="H31" s="115">
        <f t="shared" si="7"/>
        <v>40</v>
      </c>
      <c r="I31" s="116">
        <f t="shared" si="7"/>
        <v>3.3</v>
      </c>
      <c r="J31" s="115">
        <f t="shared" si="7"/>
        <v>28</v>
      </c>
      <c r="K31" s="116">
        <f t="shared" si="7"/>
        <v>2.9</v>
      </c>
      <c r="L31" s="115">
        <f t="shared" si="7"/>
        <v>18</v>
      </c>
      <c r="M31" s="116">
        <f t="shared" si="7"/>
        <v>2.1</v>
      </c>
      <c r="N31" s="115">
        <f t="shared" si="7"/>
        <v>43</v>
      </c>
      <c r="O31" s="116">
        <f t="shared" si="7"/>
        <v>4.1</v>
      </c>
      <c r="P31" s="115">
        <f t="shared" si="7"/>
        <v>26</v>
      </c>
      <c r="Q31" s="116">
        <f t="shared" si="7"/>
        <v>2.7</v>
      </c>
      <c r="R31" s="115">
        <f t="shared" si="7"/>
        <v>28</v>
      </c>
      <c r="S31" s="116">
        <f t="shared" si="7"/>
        <v>2.6</v>
      </c>
      <c r="T31" s="115">
        <f t="shared" si="7"/>
        <v>36</v>
      </c>
      <c r="U31" s="116">
        <f t="shared" si="7"/>
        <v>3.7</v>
      </c>
      <c r="V31" s="115">
        <f t="shared" si="7"/>
        <v>23</v>
      </c>
      <c r="W31" s="116">
        <f t="shared" si="7"/>
        <v>2.3</v>
      </c>
      <c r="X31" s="115">
        <f t="shared" si="7"/>
        <v>10</v>
      </c>
      <c r="Y31" s="116">
        <f t="shared" si="7"/>
        <v>0.9</v>
      </c>
      <c r="Z31" s="115">
        <f t="shared" si="7"/>
        <v>419</v>
      </c>
      <c r="AA31" s="116">
        <f t="shared" si="7"/>
        <v>3.3916666666666666</v>
      </c>
      <c r="AB31" s="117"/>
    </row>
    <row r="32" spans="1:28" ht="20.25" customHeight="1">
      <c r="A32" s="118" t="s">
        <v>171</v>
      </c>
      <c r="B32" s="119">
        <v>20</v>
      </c>
      <c r="C32" s="120">
        <v>2</v>
      </c>
      <c r="D32" s="119">
        <v>13</v>
      </c>
      <c r="E32" s="120">
        <v>1.6</v>
      </c>
      <c r="F32" s="119">
        <v>20</v>
      </c>
      <c r="G32" s="120">
        <v>2</v>
      </c>
      <c r="H32" s="119">
        <v>11</v>
      </c>
      <c r="I32" s="120">
        <v>0.8</v>
      </c>
      <c r="J32" s="119">
        <v>9</v>
      </c>
      <c r="K32" s="120">
        <v>1.1</v>
      </c>
      <c r="L32" s="119">
        <v>5</v>
      </c>
      <c r="M32" s="120">
        <v>0.6</v>
      </c>
      <c r="N32" s="119">
        <v>18</v>
      </c>
      <c r="O32" s="120">
        <v>1.8</v>
      </c>
      <c r="P32" s="119">
        <v>9</v>
      </c>
      <c r="Q32" s="120">
        <v>0.9</v>
      </c>
      <c r="R32" s="119">
        <v>7</v>
      </c>
      <c r="S32" s="120">
        <v>0.6</v>
      </c>
      <c r="T32" s="119">
        <v>11</v>
      </c>
      <c r="U32" s="120">
        <v>1.3</v>
      </c>
      <c r="V32" s="119">
        <v>8</v>
      </c>
      <c r="W32" s="120">
        <v>0.7</v>
      </c>
      <c r="X32" s="119">
        <v>2</v>
      </c>
      <c r="Y32" s="120">
        <v>0.3</v>
      </c>
      <c r="Z32" s="119">
        <f>B32+D32+F32+H32+J32+L32+N32+P32+R32+T32+V32+X32</f>
        <v>133</v>
      </c>
      <c r="AA32" s="120">
        <f>(C32+E32+G32+I32+K32+M32+O32+Q32+S32+U32+W32+Y32)/12</f>
        <v>1.1416666666666668</v>
      </c>
      <c r="AB32" s="117"/>
    </row>
    <row r="33" spans="1:28" ht="20.25" customHeight="1">
      <c r="A33" s="118" t="s">
        <v>172</v>
      </c>
      <c r="B33" s="119">
        <v>14</v>
      </c>
      <c r="C33" s="120">
        <v>1</v>
      </c>
      <c r="D33" s="119">
        <v>38</v>
      </c>
      <c r="E33" s="120">
        <v>3.8</v>
      </c>
      <c r="F33" s="119">
        <v>30</v>
      </c>
      <c r="G33" s="120">
        <v>2.7</v>
      </c>
      <c r="H33" s="119">
        <v>22</v>
      </c>
      <c r="I33" s="120">
        <v>1.7</v>
      </c>
      <c r="J33" s="119">
        <v>18</v>
      </c>
      <c r="K33" s="120">
        <v>1.7</v>
      </c>
      <c r="L33" s="119">
        <v>10</v>
      </c>
      <c r="M33" s="120">
        <v>1.1</v>
      </c>
      <c r="N33" s="119">
        <v>17</v>
      </c>
      <c r="O33" s="120">
        <v>1.5</v>
      </c>
      <c r="P33" s="119">
        <v>15</v>
      </c>
      <c r="Q33" s="120">
        <v>1.5</v>
      </c>
      <c r="R33" s="119">
        <v>17</v>
      </c>
      <c r="S33" s="120">
        <v>1.6</v>
      </c>
      <c r="T33" s="119">
        <v>19</v>
      </c>
      <c r="U33" s="120">
        <v>1.9</v>
      </c>
      <c r="V33" s="119">
        <v>12</v>
      </c>
      <c r="W33" s="120">
        <v>1.2</v>
      </c>
      <c r="X33" s="119">
        <v>6</v>
      </c>
      <c r="Y33" s="120">
        <v>0.5</v>
      </c>
      <c r="Z33" s="119">
        <f>B33+D33+F33+H33+J33+L33+N33+P33+R33+T33+V33+X33</f>
        <v>218</v>
      </c>
      <c r="AA33" s="120">
        <f>(C33+E33+G33+I33+K33+M33+O33+Q33+S33+U33+W33+Y33)/12</f>
        <v>1.683333333333333</v>
      </c>
      <c r="AB33" s="117"/>
    </row>
    <row r="34" spans="1:28" ht="20.25" customHeight="1">
      <c r="A34" s="118" t="s">
        <v>173</v>
      </c>
      <c r="B34" s="119">
        <v>8</v>
      </c>
      <c r="C34" s="120">
        <v>0.8</v>
      </c>
      <c r="D34" s="119">
        <v>9</v>
      </c>
      <c r="E34" s="120">
        <v>0.6</v>
      </c>
      <c r="F34" s="119">
        <v>11</v>
      </c>
      <c r="G34" s="120">
        <v>1.1</v>
      </c>
      <c r="H34" s="119">
        <v>4</v>
      </c>
      <c r="I34" s="120">
        <v>0.4</v>
      </c>
      <c r="J34" s="119">
        <v>1</v>
      </c>
      <c r="K34" s="120">
        <v>0.1</v>
      </c>
      <c r="L34" s="119">
        <v>2</v>
      </c>
      <c r="M34" s="120">
        <v>0.2</v>
      </c>
      <c r="N34" s="119">
        <v>5</v>
      </c>
      <c r="O34" s="120">
        <v>0.5</v>
      </c>
      <c r="P34" s="119">
        <v>2</v>
      </c>
      <c r="Q34" s="120">
        <v>0.2</v>
      </c>
      <c r="R34" s="119">
        <v>4</v>
      </c>
      <c r="S34" s="120">
        <v>0.4</v>
      </c>
      <c r="T34" s="119">
        <v>5</v>
      </c>
      <c r="U34" s="120">
        <v>0.4</v>
      </c>
      <c r="V34" s="119">
        <v>2</v>
      </c>
      <c r="W34" s="120">
        <v>0.3</v>
      </c>
      <c r="X34" s="119">
        <v>2</v>
      </c>
      <c r="Y34" s="120">
        <v>0.1</v>
      </c>
      <c r="Z34" s="119">
        <f>B34+D34+F34+H34+J34+L34+N34+P34+R34+T34+V34+X34</f>
        <v>55</v>
      </c>
      <c r="AA34" s="120">
        <f>(C34+E34+G34+I34+K34+M34+O34+Q34+S34+U34+W34+Y34)/12</f>
        <v>0.42500000000000004</v>
      </c>
      <c r="AB34" s="117"/>
    </row>
    <row r="35" spans="1:28" ht="20.25" customHeight="1">
      <c r="A35" s="118" t="s">
        <v>174</v>
      </c>
      <c r="B35" s="119">
        <v>4</v>
      </c>
      <c r="C35" s="120">
        <v>0.5</v>
      </c>
      <c r="D35" s="119">
        <v>0</v>
      </c>
      <c r="E35" s="120">
        <v>0</v>
      </c>
      <c r="F35" s="119">
        <v>0</v>
      </c>
      <c r="G35" s="120">
        <v>0</v>
      </c>
      <c r="H35" s="119">
        <v>3</v>
      </c>
      <c r="I35" s="120">
        <v>0.4</v>
      </c>
      <c r="J35" s="119">
        <v>0</v>
      </c>
      <c r="K35" s="120">
        <v>0</v>
      </c>
      <c r="L35" s="119">
        <v>1</v>
      </c>
      <c r="M35" s="120">
        <v>0.2</v>
      </c>
      <c r="N35" s="119">
        <v>3</v>
      </c>
      <c r="O35" s="120">
        <v>0.3</v>
      </c>
      <c r="P35" s="119">
        <v>0</v>
      </c>
      <c r="Q35" s="120">
        <v>0.1</v>
      </c>
      <c r="R35" s="119">
        <v>0</v>
      </c>
      <c r="S35" s="120">
        <v>0</v>
      </c>
      <c r="T35" s="119">
        <v>1</v>
      </c>
      <c r="U35" s="120">
        <v>0.1</v>
      </c>
      <c r="V35" s="119">
        <v>1</v>
      </c>
      <c r="W35" s="120">
        <v>0.1</v>
      </c>
      <c r="X35" s="119">
        <v>0</v>
      </c>
      <c r="Y35" s="120">
        <v>0</v>
      </c>
      <c r="Z35" s="119">
        <f>B35+D35+F35+H35+J35+L35+N35+P35+R35+T35+V35+X35</f>
        <v>13</v>
      </c>
      <c r="AA35" s="120">
        <f>(C35+E35+G35+I35+K35+M35+O35+Q35+S35+U35+W35+Y35)/12</f>
        <v>0.1416666666666667</v>
      </c>
      <c r="AB35" s="117"/>
    </row>
    <row r="36" spans="1:28" ht="20.25" customHeight="1">
      <c r="A36" s="114" t="s">
        <v>175</v>
      </c>
      <c r="B36" s="115">
        <f aca="true" t="shared" si="8" ref="B36:AA36">SUM(B37:B38)</f>
        <v>92</v>
      </c>
      <c r="C36" s="116">
        <f t="shared" si="8"/>
        <v>9.15</v>
      </c>
      <c r="D36" s="115">
        <f t="shared" si="8"/>
        <v>103</v>
      </c>
      <c r="E36" s="116">
        <f t="shared" si="8"/>
        <v>11.75</v>
      </c>
      <c r="F36" s="115">
        <f t="shared" si="8"/>
        <v>97</v>
      </c>
      <c r="G36" s="116">
        <f t="shared" si="8"/>
        <v>11.049999999999999</v>
      </c>
      <c r="H36" s="115">
        <f t="shared" si="8"/>
        <v>91</v>
      </c>
      <c r="I36" s="116">
        <f t="shared" si="8"/>
        <v>9.35</v>
      </c>
      <c r="J36" s="115">
        <f t="shared" si="8"/>
        <v>88</v>
      </c>
      <c r="K36" s="116">
        <f t="shared" si="8"/>
        <v>9.549999999999999</v>
      </c>
      <c r="L36" s="115">
        <f t="shared" si="8"/>
        <v>96</v>
      </c>
      <c r="M36" s="116">
        <f t="shared" si="8"/>
        <v>10.45</v>
      </c>
      <c r="N36" s="115">
        <f t="shared" si="8"/>
        <v>119</v>
      </c>
      <c r="O36" s="116">
        <f t="shared" si="8"/>
        <v>13.75</v>
      </c>
      <c r="P36" s="115">
        <f t="shared" si="8"/>
        <v>96</v>
      </c>
      <c r="Q36" s="116">
        <f t="shared" si="8"/>
        <v>10.15</v>
      </c>
      <c r="R36" s="115">
        <f t="shared" si="8"/>
        <v>110</v>
      </c>
      <c r="S36" s="116">
        <f t="shared" si="8"/>
        <v>10.75</v>
      </c>
      <c r="T36" s="115">
        <f t="shared" si="8"/>
        <v>139</v>
      </c>
      <c r="U36" s="116">
        <f t="shared" si="8"/>
        <v>13.25</v>
      </c>
      <c r="V36" s="115">
        <f t="shared" si="8"/>
        <v>111</v>
      </c>
      <c r="W36" s="116">
        <f t="shared" si="8"/>
        <v>13.450000000000001</v>
      </c>
      <c r="X36" s="115">
        <f t="shared" si="8"/>
        <v>69</v>
      </c>
      <c r="Y36" s="116">
        <f t="shared" si="8"/>
        <v>6.45</v>
      </c>
      <c r="Z36" s="115">
        <f t="shared" si="8"/>
        <v>1211</v>
      </c>
      <c r="AA36" s="116">
        <f t="shared" si="8"/>
        <v>10.758333333333335</v>
      </c>
      <c r="AB36" s="117"/>
    </row>
    <row r="37" spans="1:28" ht="20.25" customHeight="1">
      <c r="A37" s="118" t="s">
        <v>176</v>
      </c>
      <c r="B37" s="119">
        <v>90</v>
      </c>
      <c r="C37" s="120">
        <v>9.05</v>
      </c>
      <c r="D37" s="119">
        <v>100</v>
      </c>
      <c r="E37" s="120">
        <v>11.35</v>
      </c>
      <c r="F37" s="119">
        <v>96</v>
      </c>
      <c r="G37" s="120">
        <v>10.95</v>
      </c>
      <c r="H37" s="119">
        <v>91</v>
      </c>
      <c r="I37" s="120">
        <v>9.35</v>
      </c>
      <c r="J37" s="119">
        <v>87</v>
      </c>
      <c r="K37" s="120">
        <v>9.45</v>
      </c>
      <c r="L37" s="119">
        <v>96</v>
      </c>
      <c r="M37" s="120">
        <v>10.45</v>
      </c>
      <c r="N37" s="119">
        <v>117</v>
      </c>
      <c r="O37" s="120">
        <v>13.45</v>
      </c>
      <c r="P37" s="119">
        <v>92</v>
      </c>
      <c r="Q37" s="120">
        <v>9.85</v>
      </c>
      <c r="R37" s="119">
        <v>106</v>
      </c>
      <c r="S37" s="120">
        <v>10.45</v>
      </c>
      <c r="T37" s="119">
        <v>137</v>
      </c>
      <c r="U37" s="120">
        <v>13.15</v>
      </c>
      <c r="V37" s="119">
        <v>104</v>
      </c>
      <c r="W37" s="120">
        <v>12.65</v>
      </c>
      <c r="X37" s="119">
        <v>69</v>
      </c>
      <c r="Y37" s="120">
        <v>6.45</v>
      </c>
      <c r="Z37" s="119">
        <f>B37+D37+F37+H37+J37+L37+N37+P37+R37+T37+V37+X37</f>
        <v>1185</v>
      </c>
      <c r="AA37" s="120">
        <f>(C37+E37+G37+I37+K37+M37+O37+Q37+S37+U37+W37+Y37)/12</f>
        <v>10.55</v>
      </c>
      <c r="AB37" s="117"/>
    </row>
    <row r="38" spans="1:28" ht="20.25" customHeight="1">
      <c r="A38" s="118" t="s">
        <v>177</v>
      </c>
      <c r="B38" s="119">
        <v>2</v>
      </c>
      <c r="C38" s="120">
        <v>0.1</v>
      </c>
      <c r="D38" s="119">
        <v>3</v>
      </c>
      <c r="E38" s="120">
        <v>0.4</v>
      </c>
      <c r="F38" s="119">
        <v>1</v>
      </c>
      <c r="G38" s="120">
        <v>0.1</v>
      </c>
      <c r="H38" s="119">
        <v>0</v>
      </c>
      <c r="I38" s="120">
        <v>0</v>
      </c>
      <c r="J38" s="119">
        <v>1</v>
      </c>
      <c r="K38" s="120">
        <v>0.1</v>
      </c>
      <c r="L38" s="119">
        <v>0</v>
      </c>
      <c r="M38" s="120">
        <v>0</v>
      </c>
      <c r="N38" s="119">
        <v>2</v>
      </c>
      <c r="O38" s="120">
        <v>0.3</v>
      </c>
      <c r="P38" s="119">
        <v>4</v>
      </c>
      <c r="Q38" s="120">
        <v>0.3</v>
      </c>
      <c r="R38" s="119">
        <v>4</v>
      </c>
      <c r="S38" s="120">
        <v>0.3</v>
      </c>
      <c r="T38" s="119">
        <v>2</v>
      </c>
      <c r="U38" s="120">
        <v>0.1</v>
      </c>
      <c r="V38" s="119">
        <v>7</v>
      </c>
      <c r="W38" s="120">
        <v>0.8</v>
      </c>
      <c r="X38" s="119">
        <v>0</v>
      </c>
      <c r="Y38" s="120">
        <v>0</v>
      </c>
      <c r="Z38" s="119">
        <f>B38+D38+F38+H38+J38+L38+N38+P38+R38+T38+V38+X38</f>
        <v>26</v>
      </c>
      <c r="AA38" s="120">
        <f>(C38+E38+G38+I38+K38+M38+O38+Q38+S38+U38+W38+Y38)/12</f>
        <v>0.20833333333333334</v>
      </c>
      <c r="AB38" s="117"/>
    </row>
    <row r="39" spans="1:28" ht="20.25" customHeight="1">
      <c r="A39" s="114" t="s">
        <v>178</v>
      </c>
      <c r="B39" s="115">
        <f aca="true" t="shared" si="9" ref="B39:AA39">SUM(B40)</f>
        <v>22</v>
      </c>
      <c r="C39" s="116">
        <f t="shared" si="9"/>
        <v>1.8</v>
      </c>
      <c r="D39" s="115">
        <f t="shared" si="9"/>
        <v>23</v>
      </c>
      <c r="E39" s="116">
        <f t="shared" si="9"/>
        <v>2.2</v>
      </c>
      <c r="F39" s="115">
        <f t="shared" si="9"/>
        <v>38</v>
      </c>
      <c r="G39" s="116">
        <f t="shared" si="9"/>
        <v>3.7</v>
      </c>
      <c r="H39" s="115">
        <f t="shared" si="9"/>
        <v>25</v>
      </c>
      <c r="I39" s="116">
        <f t="shared" si="9"/>
        <v>2.2</v>
      </c>
      <c r="J39" s="115">
        <f t="shared" si="9"/>
        <v>10</v>
      </c>
      <c r="K39" s="116">
        <f t="shared" si="9"/>
        <v>0.9</v>
      </c>
      <c r="L39" s="115">
        <f t="shared" si="9"/>
        <v>25</v>
      </c>
      <c r="M39" s="116">
        <f t="shared" si="9"/>
        <v>1.7</v>
      </c>
      <c r="N39" s="115">
        <f t="shared" si="9"/>
        <v>21</v>
      </c>
      <c r="O39" s="116">
        <f t="shared" si="9"/>
        <v>2.3</v>
      </c>
      <c r="P39" s="115">
        <f t="shared" si="9"/>
        <v>25</v>
      </c>
      <c r="Q39" s="116">
        <f t="shared" si="9"/>
        <v>2.1</v>
      </c>
      <c r="R39" s="115">
        <f t="shared" si="9"/>
        <v>26</v>
      </c>
      <c r="S39" s="116">
        <f t="shared" si="9"/>
        <v>2.6</v>
      </c>
      <c r="T39" s="115">
        <f t="shared" si="9"/>
        <v>23</v>
      </c>
      <c r="U39" s="116">
        <f t="shared" si="9"/>
        <v>2.2</v>
      </c>
      <c r="V39" s="115">
        <f t="shared" si="9"/>
        <v>23</v>
      </c>
      <c r="W39" s="116">
        <f t="shared" si="9"/>
        <v>2.2</v>
      </c>
      <c r="X39" s="115">
        <f t="shared" si="9"/>
        <v>17</v>
      </c>
      <c r="Y39" s="116">
        <f t="shared" si="9"/>
        <v>1.6</v>
      </c>
      <c r="Z39" s="115">
        <f t="shared" si="9"/>
        <v>278</v>
      </c>
      <c r="AA39" s="116">
        <f t="shared" si="9"/>
        <v>2.1250000000000004</v>
      </c>
      <c r="AB39" s="117"/>
    </row>
    <row r="40" spans="1:28" ht="20.25" customHeight="1">
      <c r="A40" s="118" t="s">
        <v>179</v>
      </c>
      <c r="B40" s="119">
        <v>22</v>
      </c>
      <c r="C40" s="120">
        <v>1.8</v>
      </c>
      <c r="D40" s="119">
        <v>23</v>
      </c>
      <c r="E40" s="120">
        <v>2.2</v>
      </c>
      <c r="F40" s="119">
        <v>38</v>
      </c>
      <c r="G40" s="120">
        <v>3.7</v>
      </c>
      <c r="H40" s="119">
        <v>25</v>
      </c>
      <c r="I40" s="120">
        <v>2.2</v>
      </c>
      <c r="J40" s="119">
        <v>10</v>
      </c>
      <c r="K40" s="120">
        <v>0.9</v>
      </c>
      <c r="L40" s="119">
        <v>25</v>
      </c>
      <c r="M40" s="120">
        <v>1.7</v>
      </c>
      <c r="N40" s="119">
        <v>21</v>
      </c>
      <c r="O40" s="120">
        <v>2.3</v>
      </c>
      <c r="P40" s="119">
        <v>25</v>
      </c>
      <c r="Q40" s="120">
        <v>2.1</v>
      </c>
      <c r="R40" s="119">
        <v>26</v>
      </c>
      <c r="S40" s="120">
        <v>2.6</v>
      </c>
      <c r="T40" s="119">
        <v>23</v>
      </c>
      <c r="U40" s="120">
        <v>2.2</v>
      </c>
      <c r="V40" s="119">
        <v>23</v>
      </c>
      <c r="W40" s="120">
        <v>2.2</v>
      </c>
      <c r="X40" s="119">
        <v>17</v>
      </c>
      <c r="Y40" s="120">
        <v>1.6</v>
      </c>
      <c r="Z40" s="119">
        <f>B40+D40+F40+H40+J40+L40+N40+P40+R40+T40+V40+X40</f>
        <v>278</v>
      </c>
      <c r="AA40" s="120">
        <f>(C40+E40+G40+I40+K40+M40+O40+Q40+S40+U40+W40+Y40)/12</f>
        <v>2.1250000000000004</v>
      </c>
      <c r="AB40" s="117"/>
    </row>
    <row r="41" spans="1:28" ht="20.25" customHeight="1">
      <c r="A41" s="114" t="s">
        <v>180</v>
      </c>
      <c r="B41" s="115">
        <f aca="true" t="shared" si="10" ref="B41:AA41">SUM(B42:B44)</f>
        <v>18</v>
      </c>
      <c r="C41" s="116">
        <f t="shared" si="10"/>
        <v>2.6</v>
      </c>
      <c r="D41" s="115">
        <f t="shared" si="10"/>
        <v>20</v>
      </c>
      <c r="E41" s="116">
        <f t="shared" si="10"/>
        <v>2.3</v>
      </c>
      <c r="F41" s="115">
        <f t="shared" si="10"/>
        <v>19</v>
      </c>
      <c r="G41" s="116">
        <f t="shared" si="10"/>
        <v>2</v>
      </c>
      <c r="H41" s="115">
        <f t="shared" si="10"/>
        <v>24</v>
      </c>
      <c r="I41" s="116">
        <f t="shared" si="10"/>
        <v>2.1</v>
      </c>
      <c r="J41" s="115">
        <f t="shared" si="10"/>
        <v>19</v>
      </c>
      <c r="K41" s="116">
        <f t="shared" si="10"/>
        <v>2</v>
      </c>
      <c r="L41" s="115">
        <f t="shared" si="10"/>
        <v>33</v>
      </c>
      <c r="M41" s="116">
        <f t="shared" si="10"/>
        <v>4.1</v>
      </c>
      <c r="N41" s="115">
        <f t="shared" si="10"/>
        <v>15</v>
      </c>
      <c r="O41" s="116">
        <f t="shared" si="10"/>
        <v>1.6</v>
      </c>
      <c r="P41" s="115">
        <f t="shared" si="10"/>
        <v>16</v>
      </c>
      <c r="Q41" s="116">
        <f t="shared" si="10"/>
        <v>1.6</v>
      </c>
      <c r="R41" s="115">
        <f t="shared" si="10"/>
        <v>8</v>
      </c>
      <c r="S41" s="116">
        <f t="shared" si="10"/>
        <v>0.7</v>
      </c>
      <c r="T41" s="115">
        <f t="shared" si="10"/>
        <v>19</v>
      </c>
      <c r="U41" s="116">
        <f t="shared" si="10"/>
        <v>2.1</v>
      </c>
      <c r="V41" s="115">
        <f t="shared" si="10"/>
        <v>26</v>
      </c>
      <c r="W41" s="116">
        <f t="shared" si="10"/>
        <v>3.11</v>
      </c>
      <c r="X41" s="115">
        <f t="shared" si="10"/>
        <v>6</v>
      </c>
      <c r="Y41" s="116">
        <f t="shared" si="10"/>
        <v>0.7999999999999999</v>
      </c>
      <c r="Z41" s="115">
        <f t="shared" si="10"/>
        <v>223</v>
      </c>
      <c r="AA41" s="116">
        <f t="shared" si="10"/>
        <v>2.0841666666666665</v>
      </c>
      <c r="AB41" s="117"/>
    </row>
    <row r="42" spans="1:28" ht="20.25" customHeight="1">
      <c r="A42" s="118" t="s">
        <v>181</v>
      </c>
      <c r="B42" s="119">
        <v>1</v>
      </c>
      <c r="C42" s="120">
        <v>0.1</v>
      </c>
      <c r="D42" s="119">
        <v>3</v>
      </c>
      <c r="E42" s="120">
        <v>0.3</v>
      </c>
      <c r="F42" s="119">
        <v>1</v>
      </c>
      <c r="G42" s="120">
        <v>0.1</v>
      </c>
      <c r="H42" s="119">
        <v>3</v>
      </c>
      <c r="I42" s="120">
        <v>0.3</v>
      </c>
      <c r="J42" s="119">
        <v>1</v>
      </c>
      <c r="K42" s="120">
        <v>0.1</v>
      </c>
      <c r="L42" s="119">
        <v>3</v>
      </c>
      <c r="M42" s="120">
        <v>0.3</v>
      </c>
      <c r="N42" s="119">
        <v>0</v>
      </c>
      <c r="O42" s="120">
        <v>0</v>
      </c>
      <c r="P42" s="119">
        <v>4</v>
      </c>
      <c r="Q42" s="120">
        <v>0.3</v>
      </c>
      <c r="R42" s="119">
        <v>1</v>
      </c>
      <c r="S42" s="120">
        <v>0</v>
      </c>
      <c r="T42" s="119">
        <v>0</v>
      </c>
      <c r="U42" s="120">
        <v>0</v>
      </c>
      <c r="V42" s="119">
        <v>2</v>
      </c>
      <c r="W42" s="120">
        <v>0.15</v>
      </c>
      <c r="X42" s="119">
        <v>1</v>
      </c>
      <c r="Y42" s="120">
        <v>0.1</v>
      </c>
      <c r="Z42" s="119">
        <f>B42+D42+F42+H42+J42+L42+N42+P42+R42+T42+V42+X42</f>
        <v>20</v>
      </c>
      <c r="AA42" s="120">
        <f>(C42+E42+G42+I42+K42+M42+O42+Q42+S42+U42+W42+Y42)/12</f>
        <v>0.14583333333333334</v>
      </c>
      <c r="AB42" s="117"/>
    </row>
    <row r="43" spans="1:28" ht="20.25" customHeight="1">
      <c r="A43" s="118" t="s">
        <v>182</v>
      </c>
      <c r="B43" s="119">
        <v>0</v>
      </c>
      <c r="C43" s="120">
        <v>0</v>
      </c>
      <c r="D43" s="119">
        <v>1</v>
      </c>
      <c r="E43" s="120">
        <v>0.1</v>
      </c>
      <c r="F43" s="119">
        <v>5</v>
      </c>
      <c r="G43" s="120">
        <v>0.4</v>
      </c>
      <c r="H43" s="119">
        <v>3</v>
      </c>
      <c r="I43" s="120">
        <v>0.3</v>
      </c>
      <c r="J43" s="119">
        <v>2</v>
      </c>
      <c r="K43" s="120">
        <v>0.3</v>
      </c>
      <c r="L43" s="119">
        <v>0</v>
      </c>
      <c r="M43" s="120">
        <v>0</v>
      </c>
      <c r="N43" s="119">
        <v>3</v>
      </c>
      <c r="O43" s="120">
        <v>0.3</v>
      </c>
      <c r="P43" s="119">
        <v>1</v>
      </c>
      <c r="Q43" s="120">
        <v>0.2</v>
      </c>
      <c r="R43" s="119">
        <v>0</v>
      </c>
      <c r="S43" s="120">
        <v>0</v>
      </c>
      <c r="T43" s="119">
        <v>6</v>
      </c>
      <c r="U43" s="120">
        <v>0.6</v>
      </c>
      <c r="V43" s="119">
        <v>1</v>
      </c>
      <c r="W43" s="120">
        <v>0.1</v>
      </c>
      <c r="X43" s="119">
        <v>0</v>
      </c>
      <c r="Y43" s="120">
        <v>0</v>
      </c>
      <c r="Z43" s="119">
        <f>B43+D43+F43+H43+J43+L43+N43+P43+R43+T43+V43+X43</f>
        <v>22</v>
      </c>
      <c r="AA43" s="120">
        <f>(C43+E43+G43+I43+K43+M43+O43+Q43+S43+U43+W43+Y43)/12</f>
        <v>0.19166666666666668</v>
      </c>
      <c r="AB43" s="117"/>
    </row>
    <row r="44" spans="1:28" ht="20.25" customHeight="1">
      <c r="A44" s="118" t="s">
        <v>183</v>
      </c>
      <c r="B44" s="119">
        <v>17</v>
      </c>
      <c r="C44" s="120">
        <v>2.5</v>
      </c>
      <c r="D44" s="119">
        <v>16</v>
      </c>
      <c r="E44" s="120">
        <v>1.9</v>
      </c>
      <c r="F44" s="119">
        <v>13</v>
      </c>
      <c r="G44" s="120">
        <v>1.5</v>
      </c>
      <c r="H44" s="119">
        <v>18</v>
      </c>
      <c r="I44" s="120">
        <v>1.5</v>
      </c>
      <c r="J44" s="119">
        <v>16</v>
      </c>
      <c r="K44" s="120">
        <v>1.6</v>
      </c>
      <c r="L44" s="119">
        <v>30</v>
      </c>
      <c r="M44" s="120">
        <v>3.8</v>
      </c>
      <c r="N44" s="119">
        <v>12</v>
      </c>
      <c r="O44" s="120">
        <v>1.3</v>
      </c>
      <c r="P44" s="119">
        <v>11</v>
      </c>
      <c r="Q44" s="120">
        <v>1.1</v>
      </c>
      <c r="R44" s="119">
        <v>7</v>
      </c>
      <c r="S44" s="120">
        <v>0.7</v>
      </c>
      <c r="T44" s="119">
        <v>13</v>
      </c>
      <c r="U44" s="120">
        <v>1.5</v>
      </c>
      <c r="V44" s="119">
        <v>23</v>
      </c>
      <c r="W44" s="120">
        <v>2.86</v>
      </c>
      <c r="X44" s="119">
        <v>5</v>
      </c>
      <c r="Y44" s="120">
        <v>0.7</v>
      </c>
      <c r="Z44" s="119">
        <f>B44+D44+F44+H44+J44+L44+N44+P44+R44+T44+V44+X44</f>
        <v>181</v>
      </c>
      <c r="AA44" s="120">
        <f>(C44+E44+G44+I44+K44+M44+O44+Q44+S44+U44+W44+Y44)/12</f>
        <v>1.7466666666666664</v>
      </c>
      <c r="AB44" s="117"/>
    </row>
    <row r="45" spans="1:28" ht="20.25" customHeight="1">
      <c r="A45" s="114" t="s">
        <v>184</v>
      </c>
      <c r="B45" s="115">
        <f aca="true" t="shared" si="11" ref="B45:AA45">B8+B12+B15+B18+B22+B24+B27+B31+B36+B39+B41</f>
        <v>328</v>
      </c>
      <c r="C45" s="116">
        <f t="shared" si="11"/>
        <v>32.65</v>
      </c>
      <c r="D45" s="115">
        <f t="shared" si="11"/>
        <v>348</v>
      </c>
      <c r="E45" s="116">
        <f t="shared" si="11"/>
        <v>38.3</v>
      </c>
      <c r="F45" s="115">
        <f t="shared" si="11"/>
        <v>343</v>
      </c>
      <c r="G45" s="116">
        <f t="shared" si="11"/>
        <v>35.4</v>
      </c>
      <c r="H45" s="115">
        <f t="shared" si="11"/>
        <v>345</v>
      </c>
      <c r="I45" s="116">
        <f t="shared" si="11"/>
        <v>33.8</v>
      </c>
      <c r="J45" s="115">
        <f t="shared" si="11"/>
        <v>296</v>
      </c>
      <c r="K45" s="116">
        <f t="shared" si="11"/>
        <v>30.849999999999994</v>
      </c>
      <c r="L45" s="115">
        <f t="shared" si="11"/>
        <v>307</v>
      </c>
      <c r="M45" s="116">
        <f t="shared" si="11"/>
        <v>33.5</v>
      </c>
      <c r="N45" s="115">
        <f t="shared" si="11"/>
        <v>351</v>
      </c>
      <c r="O45" s="116">
        <f t="shared" si="11"/>
        <v>37.25</v>
      </c>
      <c r="P45" s="115">
        <f t="shared" si="11"/>
        <v>332</v>
      </c>
      <c r="Q45" s="116">
        <f t="shared" si="11"/>
        <v>34.050000000000004</v>
      </c>
      <c r="R45" s="115">
        <f t="shared" si="11"/>
        <v>306</v>
      </c>
      <c r="S45" s="116">
        <f t="shared" si="11"/>
        <v>31.700000000000003</v>
      </c>
      <c r="T45" s="115">
        <f t="shared" si="11"/>
        <v>383</v>
      </c>
      <c r="U45" s="116">
        <f t="shared" si="11"/>
        <v>38.50000000000001</v>
      </c>
      <c r="V45" s="115">
        <f t="shared" si="11"/>
        <v>314</v>
      </c>
      <c r="W45" s="116">
        <f t="shared" si="11"/>
        <v>34.760000000000005</v>
      </c>
      <c r="X45" s="115">
        <f t="shared" si="11"/>
        <v>213</v>
      </c>
      <c r="Y45" s="116">
        <f t="shared" si="11"/>
        <v>21.000000000000004</v>
      </c>
      <c r="Z45" s="115">
        <f t="shared" si="11"/>
        <v>3866</v>
      </c>
      <c r="AA45" s="116">
        <f t="shared" si="11"/>
        <v>33.480000000000004</v>
      </c>
      <c r="AB45" s="117"/>
    </row>
    <row r="47" ht="14.25">
      <c r="A47" s="125" t="s">
        <v>192</v>
      </c>
    </row>
    <row r="49" spans="2:27" ht="12.75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</row>
  </sheetData>
  <mergeCells count="18">
    <mergeCell ref="A1:AA1"/>
    <mergeCell ref="A2:AA2"/>
    <mergeCell ref="A3:AA3"/>
    <mergeCell ref="A4:AA4"/>
    <mergeCell ref="A6:A7"/>
    <mergeCell ref="B6:C6"/>
    <mergeCell ref="D6:E6"/>
    <mergeCell ref="F6:G6"/>
    <mergeCell ref="H6:I6"/>
    <mergeCell ref="J6:K6"/>
    <mergeCell ref="L6:M6"/>
    <mergeCell ref="Z6:AA6"/>
    <mergeCell ref="N6:O6"/>
    <mergeCell ref="P6:Q6"/>
    <mergeCell ref="R6:S6"/>
    <mergeCell ref="T6:U6"/>
    <mergeCell ref="V6:W6"/>
    <mergeCell ref="X6:Y6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DGM</dc:creator>
  <cp:keywords/>
  <dc:description/>
  <cp:lastModifiedBy>stefania.totaro</cp:lastModifiedBy>
  <cp:lastPrinted>2005-03-09T10:44:11Z</cp:lastPrinted>
  <dcterms:created xsi:type="dcterms:W3CDTF">2002-02-25T09:36:59Z</dcterms:created>
  <dcterms:modified xsi:type="dcterms:W3CDTF">2005-04-04T12:47:31Z</dcterms:modified>
  <cp:category/>
  <cp:version/>
  <cp:contentType/>
  <cp:contentStatus/>
</cp:coreProperties>
</file>